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14"/>
  </bookViews>
  <sheets>
    <sheet name="orcamento-liminação pública" sheetId="1" r:id="rId1"/>
    <sheet name="ITEM 01" sheetId="2" state="hidden" r:id="rId2"/>
    <sheet name="ITEM 02" sheetId="3" state="hidden" r:id="rId3"/>
    <sheet name="ITEM 03" sheetId="4" state="hidden" r:id="rId4"/>
    <sheet name="ITEM 04" sheetId="5" state="hidden" r:id="rId5"/>
    <sheet name="ITEM 05" sheetId="6" state="hidden" r:id="rId6"/>
    <sheet name="ITEM 06" sheetId="7" state="hidden" r:id="rId7"/>
    <sheet name="ITEM 07" sheetId="8" state="hidden" r:id="rId8"/>
    <sheet name="ITEM 08" sheetId="9" state="hidden" r:id="rId9"/>
    <sheet name="ITEM 09" sheetId="10" state="hidden" r:id="rId10"/>
    <sheet name="ITEM 10" sheetId="11" state="hidden" r:id="rId11"/>
    <sheet name="ITEM 11" sheetId="12" state="hidden" r:id="rId12"/>
    <sheet name="ITEM 12" sheetId="13" state="hidden" r:id="rId13"/>
    <sheet name="ITEM 13" sheetId="14" state="hidden" r:id="rId14"/>
    <sheet name="CRONOCRAMA FF" sheetId="15" r:id="rId15"/>
  </sheets>
  <externalReferences>
    <externalReference r:id="rId18"/>
  </externalReferences>
  <definedNames>
    <definedName name="_xlnm.Print_Titles" localSheetId="1">'ITEM 01'!$1:$3</definedName>
    <definedName name="_xlnm.Print_Titles" localSheetId="2">'ITEM 02'!$1:$3</definedName>
    <definedName name="_xlnm.Print_Titles" localSheetId="3">'ITEM 03'!$1:$3</definedName>
    <definedName name="_xlnm.Print_Titles" localSheetId="4">'ITEM 04'!$1:$3</definedName>
    <definedName name="_xlnm.Print_Titles" localSheetId="5">'ITEM 05'!$1:$3</definedName>
    <definedName name="_xlnm.Print_Titles" localSheetId="6">'ITEM 06'!$1:$3</definedName>
    <definedName name="_xlnm.Print_Titles" localSheetId="7">'ITEM 07'!$1:$3</definedName>
    <definedName name="_xlnm.Print_Titles" localSheetId="8">'ITEM 08'!$1:$3</definedName>
    <definedName name="_xlnm.Print_Titles" localSheetId="9">'ITEM 09'!$1:$3</definedName>
    <definedName name="_xlnm.Print_Titles" localSheetId="10">'ITEM 10'!$1:$3</definedName>
    <definedName name="_xlnm.Print_Titles" localSheetId="11">'ITEM 11'!$1:$3</definedName>
    <definedName name="_xlnm.Print_Titles" localSheetId="12">'ITEM 12'!$1:$3</definedName>
    <definedName name="_xlnm.Print_Titles" localSheetId="13">'ITEM 13'!$1:$3</definedName>
    <definedName name="_xlnm.Print_Titles" localSheetId="0">'orcamento-liminação pública'!$1:$9</definedName>
  </definedNames>
  <calcPr fullCalcOnLoad="1"/>
</workbook>
</file>

<file path=xl/sharedStrings.xml><?xml version="1.0" encoding="utf-8"?>
<sst xmlns="http://schemas.openxmlformats.org/spreadsheetml/2006/main" count="1775" uniqueCount="754">
  <si>
    <t xml:space="preserve">AFASTADOR ARMACAO SECUNDARIA 500MM      </t>
  </si>
  <si>
    <t xml:space="preserve">PC   </t>
  </si>
  <si>
    <t xml:space="preserve">ALCA CONECTOR ESTRIBO ABERTA            </t>
  </si>
  <si>
    <t xml:space="preserve">ALCA CONECTOR ESTRIBO FECHADA 2AWG      </t>
  </si>
  <si>
    <t xml:space="preserve">ALCA PREF CB CA/CAL  70MM2 MULTIPLEX    </t>
  </si>
  <si>
    <t xml:space="preserve">ALCA PREF DISTRIB CB CA/CAA  34MM2(2)   </t>
  </si>
  <si>
    <t xml:space="preserve">ALCA PREF ESTAI P/ CB ACO 6,4MM         </t>
  </si>
  <si>
    <t xml:space="preserve">ALCA PREF ESTAI P/ CB ACO 9,5MM         </t>
  </si>
  <si>
    <t xml:space="preserve">ANEL ELASTOMERICO AMARRACAO ISOL. PINO  </t>
  </si>
  <si>
    <t xml:space="preserve">ARAME GALVANIZADO 14MM                  </t>
  </si>
  <si>
    <t xml:space="preserve">KG   </t>
  </si>
  <si>
    <t xml:space="preserve">AREIA LAVADA                            </t>
  </si>
  <si>
    <t xml:space="preserve">M3   </t>
  </si>
  <si>
    <t xml:space="preserve">ARMACAO SECUNDARIA 1 ESTRIBO C/ HASTE   </t>
  </si>
  <si>
    <t xml:space="preserve">ARMACAO SECUNDARIA 2 ESTRIBO C/ HASTE   </t>
  </si>
  <si>
    <t xml:space="preserve">ARRUELA QUADRADA 38X18X3MM              </t>
  </si>
  <si>
    <t xml:space="preserve">BRACADEIRA PLASTICA CABO MULTIPLEXADO   </t>
  </si>
  <si>
    <t xml:space="preserve">BRACO ANTI-BALANCO                      </t>
  </si>
  <si>
    <t xml:space="preserve">BRACO IP TIPO MEDIO                     </t>
  </si>
  <si>
    <t xml:space="preserve">BRACO SUPORTE C                         </t>
  </si>
  <si>
    <t xml:space="preserve">BRACO SUPORTE C/GPO 25-70MM2 IT1        </t>
  </si>
  <si>
    <t xml:space="preserve">CJ   </t>
  </si>
  <si>
    <t xml:space="preserve">BRACO SUPORTE C/GPO 6,5-9,5MM IT2       </t>
  </si>
  <si>
    <t xml:space="preserve">BRACO SUPORTE L                         </t>
  </si>
  <si>
    <t xml:space="preserve">BRITA N.1                               </t>
  </si>
  <si>
    <t xml:space="preserve">CABO ACO 6,4MM SM 7 FIOS ZINC           </t>
  </si>
  <si>
    <t xml:space="preserve">CABO ACO HS ( 7 FIOS) 9,5MM             </t>
  </si>
  <si>
    <t xml:space="preserve">CABO AL 1X 16MM2 XLPE 1KV               </t>
  </si>
  <si>
    <t xml:space="preserve">M1   </t>
  </si>
  <si>
    <t xml:space="preserve">CABO AL 1X 50MM2 15KV PROTEGIDO XLPE    </t>
  </si>
  <si>
    <t xml:space="preserve">ML   </t>
  </si>
  <si>
    <t xml:space="preserve">CABO AL 1X 50MM2 XLPE 1KV               </t>
  </si>
  <si>
    <t xml:space="preserve">CABO CA   53MM2 (1/0) 7 FIOS (POPPY)    </t>
  </si>
  <si>
    <t xml:space="preserve">CABO CU PVC FLEX 1X 10MM2 750V AZUL     </t>
  </si>
  <si>
    <t xml:space="preserve">M    </t>
  </si>
  <si>
    <t xml:space="preserve">CABO CU PVC FLEX 1X 10MM2 750V PRETO    </t>
  </si>
  <si>
    <t xml:space="preserve">CABO CU PVC FLEX 1X 10MM2 750V VERDE    </t>
  </si>
  <si>
    <t xml:space="preserve">CABO CU XLPE 1X 1,5MM2 1KV              </t>
  </si>
  <si>
    <t xml:space="preserve">CABO QUADRUPLEX CA 3X1X 70+70MM2 1KV    </t>
  </si>
  <si>
    <t>CAIXA CM-2 POLIFÁSIFCA C/ LENTE  LEITURA</t>
  </si>
  <si>
    <t xml:space="preserve">CAIXA INSPECAO P/ PISO C/ TAMPA         </t>
  </si>
  <si>
    <t xml:space="preserve">CAIXA ZA CONCRETO PREMOLDADO            </t>
  </si>
  <si>
    <t xml:space="preserve">CAIXA ZB CONCRETO PREMOLDADO            </t>
  </si>
  <si>
    <t xml:space="preserve">CANTONEIRA PARA BRACO C                 </t>
  </si>
  <si>
    <t xml:space="preserve">CARTUCHO DE APLICACAO VERMELHO          </t>
  </si>
  <si>
    <t xml:space="preserve">CHAVE FUSIVEL 100A 15KV 7.1KA           </t>
  </si>
  <si>
    <t xml:space="preserve">CIMENTO CP-II-E32 50KG                  </t>
  </si>
  <si>
    <t xml:space="preserve">SC   </t>
  </si>
  <si>
    <t xml:space="preserve">CINTA ACO D 170MM                       </t>
  </si>
  <si>
    <t xml:space="preserve">CINTA ACO D 180MM                       </t>
  </si>
  <si>
    <t xml:space="preserve">CINTA ACO D 190MM                       </t>
  </si>
  <si>
    <t xml:space="preserve">CINTA ACO D 200MM                       </t>
  </si>
  <si>
    <t xml:space="preserve">CINTA ACO D 210MM                       </t>
  </si>
  <si>
    <t xml:space="preserve">CINTA ACO D 220MM                       </t>
  </si>
  <si>
    <t xml:space="preserve">CINTA ACO D 230MM                       </t>
  </si>
  <si>
    <t xml:space="preserve">CINTA ACO D 240MM                       </t>
  </si>
  <si>
    <t xml:space="preserve">CINTA ACO D 250MM                       </t>
  </si>
  <si>
    <t xml:space="preserve">CINTA ACO D 260MM                       </t>
  </si>
  <si>
    <t xml:space="preserve">CINTA ACO D 270MM                       </t>
  </si>
  <si>
    <t xml:space="preserve">CINTA ACO D 310MM                       </t>
  </si>
  <si>
    <t xml:space="preserve">CINTA ACO D 320MM                       </t>
  </si>
  <si>
    <t xml:space="preserve">COB PROT BUCHA BT TFO IT2               </t>
  </si>
  <si>
    <t xml:space="preserve">PÇ   </t>
  </si>
  <si>
    <t xml:space="preserve">COBERT. FLEX. PROTET. PARA BUCHA TRAFO  </t>
  </si>
  <si>
    <t xml:space="preserve">COBERTURA PROT. MT P/ CONECTOR CUNHA    </t>
  </si>
  <si>
    <t xml:space="preserve">CONDUITE 3/4 (AMANCO)                   </t>
  </si>
  <si>
    <t xml:space="preserve">MT   </t>
  </si>
  <si>
    <t xml:space="preserve">CONECTOR ATERRAMENTO DE FERRAGEM        </t>
  </si>
  <si>
    <t xml:space="preserve">CONECTOR ATERRAMENTO TEMPORÁRIO MT      </t>
  </si>
  <si>
    <t xml:space="preserve">CONECTOR BORNE CB CU 6MM2               </t>
  </si>
  <si>
    <t xml:space="preserve">CONECTOR CUNHA AL  50 COM ESTRIBO       </t>
  </si>
  <si>
    <t xml:space="preserve">CONECTOR DER CUNHA CU ITEM 1            </t>
  </si>
  <si>
    <t xml:space="preserve">CONECTOR DER CUNHA CU ITEM 4            </t>
  </si>
  <si>
    <t xml:space="preserve">CONECTOR DER CUNHA CU ITEM 7            </t>
  </si>
  <si>
    <t xml:space="preserve">CONECTOR DER CUNHA CU ITEM 8            </t>
  </si>
  <si>
    <t xml:space="preserve">CONECTOR H ITEM 1 CAA 13-34 / 13-34MM2  </t>
  </si>
  <si>
    <t xml:space="preserve">CONECTOR H ITEM 2 CAA 27-54 / 13-34MM2  </t>
  </si>
  <si>
    <t xml:space="preserve">CONECTOR H ITEM 3 CAA 42-67/ 42-67MM2   </t>
  </si>
  <si>
    <t xml:space="preserve">CONECTOR PERFURAÇÃO 10-70/6-35MM2       </t>
  </si>
  <si>
    <t xml:space="preserve">CONECTOR PERFURAÇÃO 35-120/1,5MM2       </t>
  </si>
  <si>
    <t xml:space="preserve">CONECTOR PERFURAÇÃO 70-240/70-120MM2    </t>
  </si>
  <si>
    <t xml:space="preserve">CONECTOR TERM COMP  16MM2               </t>
  </si>
  <si>
    <t xml:space="preserve">CONECTOR TERM COMP 1F 50MM2             </t>
  </si>
  <si>
    <t xml:space="preserve">CONECTOR TERM COMP CB ACO 6.4MM 1 FURO  </t>
  </si>
  <si>
    <t xml:space="preserve">CONECTOR TERM CU   16mm 1F PRESSAO      </t>
  </si>
  <si>
    <t xml:space="preserve">CURVA ACO 90  25MM 1P                   </t>
  </si>
  <si>
    <t xml:space="preserve">CURVA ACO 90  60MM 2.1/2P               </t>
  </si>
  <si>
    <t xml:space="preserve">DISJ TERMOMAG BIPOLAR  40A              </t>
  </si>
  <si>
    <t xml:space="preserve">ELETRODUTO ACO ZINCADO  25MM 1P C/LUVA  </t>
  </si>
  <si>
    <t xml:space="preserve">ELETRODUTO ACO ZINCADO  65MM 2.1/2      </t>
  </si>
  <si>
    <t xml:space="preserve">ELETRODUTO CORRUGADO PEAD ABNT  63MM 2" </t>
  </si>
  <si>
    <t xml:space="preserve">ELO FUSIVEL DISTRIB 500MM   3H          </t>
  </si>
  <si>
    <t xml:space="preserve">EMENDA PREF. CB ACO 9,5MM               </t>
  </si>
  <si>
    <t xml:space="preserve">ESPACADOR LOSANGULAR PARA 50-150MM2     </t>
  </si>
  <si>
    <t xml:space="preserve">ESPACADOR MONOFASICO 2A 50-150MM2       </t>
  </si>
  <si>
    <t xml:space="preserve">ESTRIBO PARA BRACO ANTI-BALANCO         </t>
  </si>
  <si>
    <t xml:space="preserve">FIO AL COB. 1.5MM P/AMARRACAO RDP       </t>
  </si>
  <si>
    <t xml:space="preserve">FITA ADESIVA ISOLANTE PRETA             </t>
  </si>
  <si>
    <t xml:space="preserve">RL   </t>
  </si>
  <si>
    <t xml:space="preserve">FITA ISOLANTE AUTOFUSAO 19MMX10M        </t>
  </si>
  <si>
    <t xml:space="preserve">GRAMPO ANCORAGEM  50MM2                 </t>
  </si>
  <si>
    <t xml:space="preserve">GRAMPO DE LINHA VIVA                    </t>
  </si>
  <si>
    <t xml:space="preserve">HASTE ATERRAMENTO 2400MM ACO            </t>
  </si>
  <si>
    <t xml:space="preserve">IDENTIFICADOR DE FASE A                 </t>
  </si>
  <si>
    <t xml:space="preserve">IDENTIFICADOR DE FASE B                 </t>
  </si>
  <si>
    <t xml:space="preserve">ISOLADOR ANCORAGEM POLIMERICO 15KV      </t>
  </si>
  <si>
    <t xml:space="preserve">ISOLADOR PINO POLIMERICO 15KV           </t>
  </si>
  <si>
    <t xml:space="preserve">ISOLADOR ROLDANA PORCELANA              </t>
  </si>
  <si>
    <t xml:space="preserve">LAMPADA VS 100W AP E-40 TUBULAR         </t>
  </si>
  <si>
    <t xml:space="preserve">LAMPADA VS 150W AP E-40 TUBULAR         </t>
  </si>
  <si>
    <t xml:space="preserve">LUMINARIA C/EQUIP VS100W VIDRO PLANO    </t>
  </si>
  <si>
    <t>LUMINARIA C/EQUIP VS150W TUBULAR - VIDRO</t>
  </si>
  <si>
    <t xml:space="preserve">LUVA EMENDA CA  50MM2 RDP               </t>
  </si>
  <si>
    <t xml:space="preserve">LUVA EMENDA CABO CAL  70MM2             </t>
  </si>
  <si>
    <t xml:space="preserve">MANILHA-SAPATILHA CL 50KN               </t>
  </si>
  <si>
    <t xml:space="preserve">MANTA AUTO-ADESIVA 15KV RDP             </t>
  </si>
  <si>
    <t xml:space="preserve">MASSA CALAFETAR (3M)                    </t>
  </si>
  <si>
    <t xml:space="preserve">OLHAL P/ PARAFUSO CL 50KN               </t>
  </si>
  <si>
    <t xml:space="preserve">PARA RAIOS REDE SECUNDARIA ISOLADA 10KA </t>
  </si>
  <si>
    <t xml:space="preserve">PARA-RAIOS 12KV 10KA ZNO POLIMERICO     </t>
  </si>
  <si>
    <t xml:space="preserve">PARAFUSO CABECA ABAULADA M12X 40MM      </t>
  </si>
  <si>
    <t xml:space="preserve">PARAFUSO CABECA ABAULADA M16X 45MM      </t>
  </si>
  <si>
    <t xml:space="preserve">PARAFUSO CABECA ABAULADA M16X 70MM      </t>
  </si>
  <si>
    <t xml:space="preserve">PARAFUSO CABECA QUADRADA M12X150MM      </t>
  </si>
  <si>
    <t xml:space="preserve">PARAFUSO CABECA QUADRADA M16X125MM      </t>
  </si>
  <si>
    <t xml:space="preserve">PARAFUSO CABECA QUADRADA M16X200MM      </t>
  </si>
  <si>
    <t xml:space="preserve">PARAFUSO CABECA QUADRADA M16X250MM      </t>
  </si>
  <si>
    <t xml:space="preserve">PARAFUSO CABECA QUADRADA M16X300MM      </t>
  </si>
  <si>
    <t xml:space="preserve">PARAFUSO CABECA QUADRADA M16X400MM      </t>
  </si>
  <si>
    <t xml:space="preserve">PINO P/ ISOLADOR POLIMERICO ATE 36,2KV  </t>
  </si>
  <si>
    <t xml:space="preserve">POSTE CONCRETO CIRCULAR 11M   300DAN    </t>
  </si>
  <si>
    <t xml:space="preserve">POSTE CONCRETO CIRCULAR 11M   600DAN    </t>
  </si>
  <si>
    <t xml:space="preserve">POSTE CONCRETO CIRCULAR 12M 1000DAN     </t>
  </si>
  <si>
    <t xml:space="preserve">POSTE CONCRETO DUPLO T 11M 300DAN       </t>
  </si>
  <si>
    <t xml:space="preserve">POSTE CONCRETO DUPLO T 11M 600DAN       </t>
  </si>
  <si>
    <t xml:space="preserve">POSTE CONCRETO RC IP 11.5M 150DAN       </t>
  </si>
  <si>
    <t xml:space="preserve">POSTE PESADO DE MADEIRA 12M             </t>
  </si>
  <si>
    <t xml:space="preserve">RELE FOTOELETRONICO                     </t>
  </si>
  <si>
    <t xml:space="preserve">SAPATILHA                               </t>
  </si>
  <si>
    <t xml:space="preserve">SUPORTE 1 LUMINARIA PT RC\ACO           </t>
  </si>
  <si>
    <t xml:space="preserve">SUPORTE 2 LUMINARIA PT RC\ACO           </t>
  </si>
  <si>
    <t xml:space="preserve">SUPORTE L COM CHAPA CURVA               </t>
  </si>
  <si>
    <t xml:space="preserve">SUPORTE L PARA TOPO POSTE               </t>
  </si>
  <si>
    <t xml:space="preserve">SUPORTE TRAFO POSTE MADEIRA/DUPLO T     </t>
  </si>
  <si>
    <t xml:space="preserve">SUPORTE Z                               </t>
  </si>
  <si>
    <t xml:space="preserve">TAMPA ARTIC COM ARO CAIXA ZA            </t>
  </si>
  <si>
    <t xml:space="preserve">TAMPA ARTIC COM ARO CAIXA ZB PASSEIO    </t>
  </si>
  <si>
    <t xml:space="preserve">TIJOLO FURADO 8 FUROS                   </t>
  </si>
  <si>
    <t xml:space="preserve">TRANSF. TF 15KV   45KVA                 </t>
  </si>
  <si>
    <t xml:space="preserve">TUBO RECOMP CB  70MM2 1KV               </t>
  </si>
  <si>
    <t>VALOR TOTAL DA OBRA</t>
  </si>
  <si>
    <t>ITEM</t>
  </si>
  <si>
    <t>DESCRIÇÃO</t>
  </si>
  <si>
    <t>UNID</t>
  </si>
  <si>
    <t>QTDE</t>
  </si>
  <si>
    <t>UNITÁRIO</t>
  </si>
  <si>
    <t>TOTAL</t>
  </si>
  <si>
    <t>PREÇO</t>
  </si>
  <si>
    <t>PLANILHA DE CUSTO - ITEM 01</t>
  </si>
  <si>
    <t>PLANILHA DE CUSTO - ITEM 02</t>
  </si>
  <si>
    <t>PLANILHA DE CUSTO - ITEM 04</t>
  </si>
  <si>
    <t>PLANILHA DE CUSTO - ITEM 03</t>
  </si>
  <si>
    <t>PLANILHA DE CUSTO - ITEM 05</t>
  </si>
  <si>
    <t>PLANILHA DE CUSTO - ITEM 06</t>
  </si>
  <si>
    <t>PLANILHA DE CUSTO - ITEM 07</t>
  </si>
  <si>
    <t>PLANILHA DE CUSTO - ITEM 08</t>
  </si>
  <si>
    <t>PLANILHA DE CUSTO - ITEM 09</t>
  </si>
  <si>
    <t>PLANILHA DE CUSTO - ITEM 10</t>
  </si>
  <si>
    <t>PLANILHA DE CUSTO - ITEM 11</t>
  </si>
  <si>
    <t>PLANILHA DE CUSTO - ITEM 12</t>
  </si>
  <si>
    <t>PLANILHA DE CUSTO - ITEM 13</t>
  </si>
  <si>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PREFEITURA MUNICIPAL DE IGARATINGA</t>
    </r>
  </si>
  <si>
    <t>PLANILHA ORÇAMENTÁRIA DE CUSTOS</t>
  </si>
  <si>
    <r>
      <t xml:space="preserve">PREFEITURA:        </t>
    </r>
    <r>
      <rPr>
        <b/>
        <sz val="12"/>
        <rFont val="Arial"/>
        <family val="2"/>
      </rPr>
      <t xml:space="preserve">  PREFEITURA MUNICIPAL DE IGARATINGA</t>
    </r>
  </si>
  <si>
    <t>LOCAL:  Povoado de Limas, Distrito de Antunes e Sede do Município de Igaratinga</t>
  </si>
  <si>
    <t>PRAZO DE EXECUÇÃO: 04 Meses</t>
  </si>
  <si>
    <t>BDI</t>
  </si>
  <si>
    <t>CODIGO SETOP</t>
  </si>
  <si>
    <t>UNIDADE</t>
  </si>
  <si>
    <t>QUANT.</t>
  </si>
  <si>
    <t>PREÇO UNITÁRIO C/ LDI</t>
  </si>
  <si>
    <t>PREÇO TOTAL</t>
  </si>
  <si>
    <t>INSTALAÇÕES INICIAIS DA OBRA</t>
  </si>
  <si>
    <t>1.1</t>
  </si>
  <si>
    <t xml:space="preserve">IIO-PLA-005 </t>
  </si>
  <si>
    <t>FORNECIMENTO E COLOCAÇÃO DE PLACA DE OBRA (3,00 X 1,50 M) - EM CHAPA GALVANIZADA 0,26 AFIXADAS COM REBITES 540 E PARAFUSOS 3/8, EM ESTRUTURA METÁLICA VIGA U 2" ENRIJECIDA COM METALON 20 X 20, SUPORTE EM EUCALIPTO AUTOCLAVADO PINTADAS NA FRENTE E NO VERSO COM FUNDO ANTICORROSIVO E TINTA AUTOMOTIVA. (FRENTE: PINTURA AUTOMOTIVA FUNDO AZUL, TEXTO: PLOTTER DE RECORTE PELÍCULA BRANCA E PARTE INFERIOR: APLICAÇÃO DAS MARCAS EM COR) PADRÃO DA PREFEITURA MUNICIPAL DE IGARATINGA (150 X 300 CM)</t>
  </si>
  <si>
    <t>EXTENSÃO REDE E ILUMINAÇÃO NO ACESSO AO BAIRRO CHÁCARAS MARANHÃO NA SEDE DO MUNICÍPIO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</si>
  <si>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</si>
  <si>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</si>
  <si>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</si>
  <si>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</si>
  <si>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</si>
  <si>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</si>
  <si>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</si>
  <si>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</si>
  <si>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</si>
  <si>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</si>
  <si>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</si>
  <si>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</si>
  <si>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</si>
  <si>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</si>
  <si>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</si>
  <si>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</si>
  <si>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</si>
  <si>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</si>
  <si>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</si>
  <si>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</si>
  <si>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</si>
  <si>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</si>
  <si>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</si>
  <si>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</si>
  <si>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</si>
  <si>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</si>
  <si>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</si>
  <si>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</si>
  <si>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</si>
  <si>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</si>
  <si>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</si>
  <si>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</si>
  <si>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</si>
  <si>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</si>
  <si>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</si>
  <si>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</si>
  <si>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</si>
  <si>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</si>
  <si>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</si>
  <si>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</si>
  <si>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</si>
  <si>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</si>
  <si>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</si>
  <si>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</si>
  <si>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</si>
  <si>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</si>
  <si>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EXTENSÃO REDE E ILUMINAÇÃO NA RUA PADRE LIBÉRIO, NO POVOADO DE LIMAS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</si>
  <si>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</si>
  <si>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</si>
  <si>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</si>
  <si>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</si>
  <si>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</si>
  <si>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</si>
  <si>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</si>
  <si>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</si>
  <si>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</si>
  <si>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</si>
  <si>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</si>
  <si>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</si>
  <si>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</si>
  <si>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</si>
  <si>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</si>
  <si>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</si>
  <si>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</si>
  <si>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</si>
  <si>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</si>
  <si>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</si>
  <si>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</si>
  <si>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</si>
  <si>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</si>
  <si>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</si>
  <si>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</si>
  <si>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</si>
  <si>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</si>
  <si>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</si>
  <si>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</si>
  <si>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</si>
  <si>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 xml:space="preserve">               TOTAL GERAL DA OBRA                   </t>
  </si>
  <si>
    <t>Flávio L. Greco S.</t>
  </si>
  <si>
    <t>Engenheiro Civil</t>
  </si>
  <si>
    <t xml:space="preserve">Fábio Alves Costa Fonseca </t>
  </si>
  <si>
    <t>CREA-MG 64.880/D</t>
  </si>
  <si>
    <t>Prefeito Municipal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</si>
  <si>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</si>
  <si>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</si>
  <si>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</si>
  <si>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</si>
  <si>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</si>
  <si>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</si>
  <si>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</si>
  <si>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</si>
  <si>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</si>
  <si>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</si>
  <si>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</si>
  <si>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</si>
  <si>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</si>
  <si>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</si>
  <si>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</si>
  <si>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</si>
  <si>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</si>
  <si>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</si>
  <si>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</si>
  <si>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</si>
  <si>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</si>
  <si>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</si>
  <si>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</si>
  <si>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</si>
  <si>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</si>
  <si>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</si>
  <si>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</si>
  <si>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</si>
  <si>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EXTENSÃO REDE E ILUMINAÇÃO NA RUA BAHIA E RUA FLORIANÓPOLIS NO BAIRRO BELA VISTA, NO DISTRITO DE ANTUNES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</si>
  <si>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</si>
  <si>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</si>
  <si>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</si>
  <si>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</si>
  <si>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</si>
  <si>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</si>
  <si>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</si>
  <si>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</si>
  <si>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</si>
  <si>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</si>
  <si>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</si>
  <si>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</si>
  <si>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</si>
  <si>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</si>
  <si>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</si>
  <si>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</si>
  <si>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</si>
  <si>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</si>
  <si>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</si>
  <si>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</si>
  <si>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</si>
  <si>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</si>
  <si>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</si>
  <si>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</si>
  <si>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</si>
  <si>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</si>
  <si>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</si>
  <si>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</si>
  <si>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</si>
  <si>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</si>
  <si>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</si>
  <si>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</si>
  <si>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</si>
  <si>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</si>
  <si>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</si>
  <si>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</si>
  <si>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</si>
  <si>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</si>
  <si>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</si>
  <si>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</si>
  <si>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</si>
  <si>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</si>
  <si>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</si>
  <si>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</si>
  <si>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</si>
  <si>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</si>
  <si>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</si>
  <si>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</si>
  <si>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</si>
  <si>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</si>
  <si>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</si>
  <si>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</si>
  <si>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</si>
  <si>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</si>
  <si>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</si>
  <si>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</si>
  <si>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</si>
  <si>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</si>
  <si>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</si>
  <si>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</si>
  <si>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</si>
  <si>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</si>
  <si>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</si>
  <si>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</si>
  <si>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</si>
  <si>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</si>
  <si>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</si>
  <si>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</si>
  <si>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</si>
  <si>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</si>
  <si>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</si>
  <si>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</si>
  <si>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</si>
  <si>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</si>
  <si>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6.1</t>
  </si>
  <si>
    <t>6.2</t>
  </si>
  <si>
    <t>6.3</t>
  </si>
  <si>
    <t>TOTAL DO ITEM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</si>
  <si>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</si>
  <si>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</si>
  <si>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</si>
  <si>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</si>
  <si>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</si>
  <si>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</si>
  <si>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</si>
  <si>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</si>
  <si>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</si>
  <si>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</si>
  <si>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</si>
  <si>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</si>
  <si>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</si>
  <si>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</si>
  <si>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</si>
  <si>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</si>
  <si>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</si>
  <si>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</si>
  <si>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</si>
  <si>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</si>
  <si>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</si>
  <si>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</si>
  <si>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</si>
  <si>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</si>
  <si>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SUBSTITUIÇÃO DE ILUMINAÇÃO NA AV. FRANCISCO FRANCO, NO DISTRITO DE ANTUNES</t>
  </si>
  <si>
    <t>EXTENSÃO REDE E ILUMINAÇÃO NA RUA NOSSA SENHORA APARECIDA, NO POVOADO DE LIMAS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</si>
  <si>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</si>
  <si>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</si>
  <si>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</si>
  <si>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</si>
  <si>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</si>
  <si>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</si>
  <si>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</si>
  <si>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</si>
  <si>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</si>
  <si>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</si>
  <si>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</si>
  <si>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</si>
  <si>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</si>
  <si>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</si>
  <si>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</si>
  <si>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</si>
  <si>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</si>
  <si>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</si>
  <si>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</si>
  <si>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EXTENSÃO REDE E ILUMINAÇÃO NA TRAVESSA PARANÁ, NA SEDE DO MUNICÍPIO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</si>
  <si>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</si>
  <si>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</si>
  <si>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</si>
  <si>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</si>
  <si>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</si>
  <si>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</si>
  <si>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</si>
  <si>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</si>
  <si>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</si>
  <si>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</si>
  <si>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</si>
  <si>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</si>
  <si>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</si>
  <si>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</si>
  <si>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</si>
  <si>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</si>
  <si>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</si>
  <si>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</si>
  <si>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</si>
  <si>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</si>
  <si>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</si>
  <si>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</si>
  <si>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</si>
  <si>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</si>
  <si>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</si>
  <si>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</si>
  <si>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</si>
  <si>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</si>
  <si>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</si>
  <si>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</si>
  <si>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</si>
  <si>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</si>
  <si>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EXTENSÃO REDE E ILUMINAÇÃO NO BECO LOCALIZADO NA PARTE DE ATRÁS DO CEMITÉRIO DO DISTRITO DE ANTUNES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</si>
  <si>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</si>
  <si>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</si>
  <si>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</si>
  <si>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</si>
  <si>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</si>
  <si>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</si>
  <si>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</si>
  <si>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</si>
  <si>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</si>
  <si>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</si>
  <si>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</si>
  <si>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</si>
  <si>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</si>
  <si>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</si>
  <si>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</si>
  <si>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</si>
  <si>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</si>
  <si>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</si>
  <si>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</si>
  <si>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</si>
  <si>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</si>
  <si>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</si>
  <si>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</si>
  <si>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</si>
  <si>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</si>
  <si>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</si>
  <si>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</si>
  <si>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</si>
  <si>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</si>
  <si>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</si>
  <si>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</si>
  <si>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EXTENSÃO REDE E ILUMINAÇÃO NO POVOADO DA VÁRZEA DA CACHOEIRA</t>
  </si>
  <si>
    <t>10.1</t>
  </si>
  <si>
    <t>10.2</t>
  </si>
  <si>
    <t>10.3</t>
  </si>
  <si>
    <t>UM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</si>
  <si>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</si>
  <si>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</si>
  <si>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</si>
  <si>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</si>
  <si>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</si>
  <si>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</si>
  <si>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</si>
  <si>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</si>
  <si>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</si>
  <si>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</si>
  <si>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</si>
  <si>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</si>
  <si>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</si>
  <si>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</si>
  <si>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</si>
  <si>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</si>
  <si>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</si>
  <si>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</si>
  <si>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</si>
  <si>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</si>
  <si>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</si>
  <si>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</si>
  <si>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</si>
  <si>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</si>
  <si>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</si>
  <si>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</si>
  <si>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</si>
  <si>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</si>
  <si>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</si>
  <si>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</si>
  <si>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</si>
  <si>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</si>
  <si>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</si>
  <si>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</si>
  <si>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</si>
  <si>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</si>
  <si>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</si>
  <si>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</si>
  <si>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</si>
  <si>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</si>
  <si>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</si>
  <si>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</si>
  <si>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</si>
  <si>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</si>
  <si>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</si>
  <si>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</si>
  <si>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</si>
  <si>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</si>
  <si>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</si>
  <si>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</si>
  <si>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</si>
  <si>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</si>
  <si>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</si>
  <si>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</si>
  <si>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</si>
  <si>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</si>
  <si>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</si>
  <si>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</si>
  <si>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</si>
  <si>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</si>
  <si>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</si>
  <si>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</si>
  <si>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</si>
  <si>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</si>
  <si>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</si>
  <si>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</si>
  <si>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</si>
  <si>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</si>
  <si>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</si>
  <si>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</si>
  <si>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</si>
  <si>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</si>
  <si>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</si>
  <si>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</si>
  <si>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</si>
  <si>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</si>
  <si>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</si>
  <si>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</si>
  <si>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</si>
  <si>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</si>
  <si>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</si>
  <si>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</si>
  <si>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</si>
  <si>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</si>
  <si>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</si>
  <si>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</si>
  <si>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</si>
  <si>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</si>
  <si>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ILUMINAÇÃO DA PRAÇA DE LIMAS NO POVOADO DE LIMAS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</si>
  <si>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</si>
  <si>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</si>
  <si>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</si>
  <si>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</si>
  <si>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</si>
  <si>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</si>
  <si>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</si>
  <si>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</si>
  <si>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</si>
  <si>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</si>
  <si>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</si>
  <si>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</si>
  <si>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</si>
  <si>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</si>
  <si>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</si>
  <si>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</si>
  <si>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</si>
  <si>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</si>
  <si>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</si>
  <si>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</si>
  <si>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</si>
  <si>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</si>
  <si>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</si>
  <si>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</si>
  <si>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</si>
  <si>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</si>
  <si>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</si>
  <si>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</si>
  <si>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</si>
  <si>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</si>
  <si>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</si>
  <si>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</si>
  <si>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</si>
  <si>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</si>
  <si>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</si>
  <si>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</si>
  <si>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</si>
  <si>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</si>
  <si>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</si>
  <si>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</si>
  <si>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</si>
  <si>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</si>
  <si>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</si>
  <si>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</si>
  <si>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</si>
  <si>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</si>
  <si>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</si>
  <si>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</si>
  <si>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</si>
  <si>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</si>
  <si>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</si>
  <si>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</si>
  <si>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</si>
  <si>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</si>
  <si>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</si>
  <si>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</si>
  <si>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</si>
  <si>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</si>
  <si>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</si>
  <si>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</si>
  <si>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</si>
  <si>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</si>
  <si>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11.63</t>
  </si>
  <si>
    <t>11.64</t>
  </si>
  <si>
    <t>EXTENSÃO REDE E ILUMINAÇÃO NA RUA SAGRADO CORAÇÃO DE JESUS, NA SEDE DO MUNICÍPIO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</si>
  <si>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</si>
  <si>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</si>
  <si>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</si>
  <si>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</si>
  <si>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</si>
  <si>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</si>
  <si>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</si>
  <si>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</si>
  <si>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</si>
  <si>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</si>
  <si>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</si>
  <si>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</si>
  <si>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</si>
  <si>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</si>
  <si>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</si>
  <si>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</si>
  <si>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</si>
  <si>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</si>
  <si>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</si>
  <si>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</si>
  <si>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</si>
  <si>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</si>
  <si>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</si>
  <si>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</si>
  <si>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</si>
  <si>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</si>
  <si>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</si>
  <si>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</si>
  <si>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</si>
  <si>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</si>
  <si>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EXTENSÃO REDE E ILUMINAÇÃO NA RUA NOSSA SENHORA DE LOURDES, NO POVOADO DE LIMAS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</si>
  <si>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</si>
  <si>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</si>
  <si>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</si>
  <si>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</si>
  <si>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</si>
  <si>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</si>
  <si>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</si>
  <si>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</si>
  <si>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</si>
  <si>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</si>
  <si>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</si>
  <si>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</si>
  <si>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</si>
  <si>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</si>
  <si>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</si>
  <si>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</si>
  <si>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</si>
  <si>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</si>
  <si>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</si>
  <si>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</si>
  <si>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</si>
  <si>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</si>
  <si>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</si>
  <si>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</si>
  <si>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</si>
  <si>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</si>
  <si>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</si>
  <si>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</si>
  <si>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</si>
  <si>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</si>
  <si>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EXTENSÃO REDE E ILUMINAÇÃO NA RUA DO RECREIO, NO POVOADO DE LIMAS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</si>
  <si>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</si>
  <si>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</si>
  <si>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</si>
  <si>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</si>
  <si>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</si>
  <si>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</si>
  <si>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</si>
  <si>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</si>
  <si>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</si>
  <si>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</si>
  <si>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</si>
  <si>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</si>
  <si>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</si>
  <si>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</si>
  <si>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</si>
  <si>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</si>
  <si>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</si>
  <si>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</si>
  <si>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</si>
  <si>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</si>
  <si>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</si>
  <si>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</si>
  <si>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</si>
  <si>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</si>
  <si>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</si>
  <si>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</si>
  <si>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</si>
  <si>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</si>
  <si>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</si>
  <si>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OBRA:  xecução de obras de modificação e extensão de rede de distribuição de energia elétrica do Município de Igaratinga</t>
  </si>
  <si>
    <t>SERVIÇOS A EXECUTAR</t>
  </si>
  <si>
    <t>PESO</t>
  </si>
  <si>
    <t>MÊS - 1</t>
  </si>
  <si>
    <t>MÊS - 2</t>
  </si>
  <si>
    <t>MÊS - 3</t>
  </si>
  <si>
    <t>MÊS - 4</t>
  </si>
  <si>
    <t>%</t>
  </si>
  <si>
    <t>R$</t>
  </si>
  <si>
    <t>TOTAL ACUMULADO</t>
  </si>
  <si>
    <t>DISCRIMINAÇÃO  DE SERVIÇOS</t>
  </si>
  <si>
    <t>VALOR DOS  SERVIÇOS (R$)</t>
  </si>
  <si>
    <t>CRONOGRAMA FÍSICO / FINANCEIRO</t>
  </si>
  <si>
    <t>OBRA: Execução de obras de modificação e extensão de rede de distribuição de energia elétrica do Município de Igaratinga</t>
  </si>
  <si>
    <t>EXTENSÃO REDE E ILUMINAÇÃO NA RUA JOSÉ INÁCIO NA SEDE DO MUNICÍPIO</t>
  </si>
  <si>
    <t>Igaratinga, 11 de março de 2016</t>
  </si>
  <si>
    <t>Flávio L. Greco S. CREA-MG 64.880/D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</si>
</sst>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&quot;R$&quot;#,##0.00_);[Red]\(&quot;R$&quot;#,##0.00\)"/>
    <numFmt numFmtId="16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164" fontId="56" fillId="0" borderId="19" xfId="0" applyNumberFormat="1" applyFont="1" applyBorder="1" applyAlignment="1">
      <alignment horizontal="center" vertical="center"/>
    </xf>
    <xf numFmtId="164" fontId="5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/>
    </xf>
    <xf numFmtId="4" fontId="0" fillId="0" borderId="14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11" xfId="0" applyNumberFormat="1" applyFill="1" applyBorder="1" applyAlignment="1">
      <alignment/>
    </xf>
    <xf numFmtId="0" fontId="0" fillId="0" borderId="29" xfId="0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43" fontId="7" fillId="0" borderId="32" xfId="64" applyFont="1" applyFill="1" applyBorder="1" applyAlignment="1">
      <alignment horizontal="center" vertical="center"/>
    </xf>
    <xf numFmtId="14" fontId="7" fillId="0" borderId="33" xfId="64" applyNumberFormat="1" applyFont="1" applyFill="1" applyBorder="1" applyAlignment="1">
      <alignment vertical="center"/>
    </xf>
    <xf numFmtId="10" fontId="7" fillId="0" borderId="34" xfId="52" applyNumberFormat="1" applyFont="1" applyFill="1" applyBorder="1" applyAlignment="1">
      <alignment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43" fontId="7" fillId="33" borderId="37" xfId="64" applyFont="1" applyFill="1" applyBorder="1" applyAlignment="1">
      <alignment horizontal="center" vertical="center"/>
    </xf>
    <xf numFmtId="43" fontId="7" fillId="33" borderId="37" xfId="64" applyFont="1" applyFill="1" applyBorder="1" applyAlignment="1">
      <alignment horizontal="center" vertical="center" wrapText="1"/>
    </xf>
    <xf numFmtId="43" fontId="7" fillId="33" borderId="38" xfId="64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43" fontId="10" fillId="0" borderId="40" xfId="64" applyFont="1" applyBorder="1" applyAlignment="1">
      <alignment horizontal="center" vertical="center" wrapText="1"/>
    </xf>
    <xf numFmtId="43" fontId="10" fillId="0" borderId="10" xfId="64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justify" vertical="top" wrapText="1"/>
    </xf>
    <xf numFmtId="43" fontId="10" fillId="0" borderId="41" xfId="64" applyFont="1" applyBorder="1" applyAlignment="1">
      <alignment horizontal="center" vertical="center" wrapText="1"/>
    </xf>
    <xf numFmtId="43" fontId="10" fillId="0" borderId="11" xfId="64" applyFont="1" applyBorder="1" applyAlignment="1">
      <alignment horizontal="center" vertical="center" wrapText="1"/>
    </xf>
    <xf numFmtId="0" fontId="8" fillId="0" borderId="41" xfId="0" applyFont="1" applyBorder="1" applyAlignment="1">
      <alignment horizontal="right"/>
    </xf>
    <xf numFmtId="43" fontId="8" fillId="0" borderId="11" xfId="64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justify" vertical="top" wrapText="1"/>
    </xf>
    <xf numFmtId="0" fontId="10" fillId="0" borderId="41" xfId="0" applyFont="1" applyBorder="1" applyAlignment="1">
      <alignment horizontal="left" vertical="top"/>
    </xf>
    <xf numFmtId="43" fontId="10" fillId="0" borderId="41" xfId="64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right" vertical="top"/>
    </xf>
    <xf numFmtId="43" fontId="8" fillId="0" borderId="42" xfId="64" applyFont="1" applyBorder="1" applyAlignment="1">
      <alignment horizontal="center" vertical="center" wrapText="1"/>
    </xf>
    <xf numFmtId="43" fontId="0" fillId="0" borderId="0" xfId="64" applyFont="1" applyAlignment="1">
      <alignment/>
    </xf>
    <xf numFmtId="0" fontId="12" fillId="0" borderId="0" xfId="0" applyFont="1" applyBorder="1" applyAlignment="1">
      <alignment horizontal="center" vertical="center" wrapText="1"/>
    </xf>
    <xf numFmtId="43" fontId="12" fillId="0" borderId="0" xfId="64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/>
    </xf>
    <xf numFmtId="43" fontId="0" fillId="0" borderId="0" xfId="64" applyFont="1" applyBorder="1" applyAlignment="1">
      <alignment vertical="center"/>
    </xf>
    <xf numFmtId="43" fontId="13" fillId="0" borderId="0" xfId="64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3" fontId="14" fillId="0" borderId="0" xfId="64" applyFont="1" applyBorder="1" applyAlignment="1">
      <alignment vertical="center"/>
    </xf>
    <xf numFmtId="0" fontId="10" fillId="0" borderId="41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9" fillId="35" borderId="27" xfId="0" applyFont="1" applyFill="1" applyBorder="1" applyAlignment="1">
      <alignment horizontal="center" vertical="center" wrapText="1"/>
    </xf>
    <xf numFmtId="43" fontId="8" fillId="0" borderId="41" xfId="64" applyFont="1" applyBorder="1" applyAlignment="1">
      <alignment horizontal="center" vertical="center"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3" fontId="7" fillId="0" borderId="43" xfId="64" applyFont="1" applyFill="1" applyBorder="1" applyAlignment="1">
      <alignment horizontal="center" vertical="center" wrapText="1"/>
    </xf>
    <xf numFmtId="43" fontId="7" fillId="0" borderId="44" xfId="64" applyFont="1" applyFill="1" applyBorder="1" applyAlignment="1">
      <alignment horizontal="center" vertical="center" wrapText="1"/>
    </xf>
    <xf numFmtId="43" fontId="10" fillId="0" borderId="41" xfId="64" applyFont="1" applyBorder="1" applyAlignment="1">
      <alignment horizontal="center"/>
    </xf>
    <xf numFmtId="43" fontId="10" fillId="0" borderId="41" xfId="64" applyFont="1" applyBorder="1" applyAlignment="1">
      <alignment horizontal="center" vertical="center"/>
    </xf>
    <xf numFmtId="43" fontId="0" fillId="0" borderId="0" xfId="64" applyFont="1" applyAlignment="1">
      <alignment horizontal="center" vertical="center"/>
    </xf>
    <xf numFmtId="43" fontId="13" fillId="0" borderId="0" xfId="64" applyFont="1" applyBorder="1" applyAlignment="1" applyProtection="1">
      <alignment horizontal="center" vertical="center"/>
      <protection/>
    </xf>
    <xf numFmtId="43" fontId="13" fillId="0" borderId="0" xfId="64" applyFont="1" applyAlignment="1">
      <alignment horizontal="center" vertical="center"/>
    </xf>
    <xf numFmtId="43" fontId="10" fillId="0" borderId="40" xfId="64" applyFont="1" applyFill="1" applyBorder="1" applyAlignment="1">
      <alignment horizontal="center" vertical="center" wrapText="1"/>
    </xf>
    <xf numFmtId="43" fontId="8" fillId="0" borderId="41" xfId="64" applyFont="1" applyFill="1" applyBorder="1" applyAlignment="1">
      <alignment horizontal="center" vertical="center" wrapText="1"/>
    </xf>
    <xf numFmtId="2" fontId="5" fillId="0" borderId="0" xfId="50" applyNumberFormat="1">
      <alignment/>
      <protection/>
    </xf>
    <xf numFmtId="2" fontId="5" fillId="0" borderId="0" xfId="50" applyNumberFormat="1" applyAlignment="1">
      <alignment horizontal="center"/>
      <protection/>
    </xf>
    <xf numFmtId="2" fontId="5" fillId="0" borderId="0" xfId="50" applyNumberFormat="1" applyFill="1">
      <alignment/>
      <protection/>
    </xf>
    <xf numFmtId="2" fontId="14" fillId="0" borderId="0" xfId="50" applyNumberFormat="1" applyFont="1">
      <alignment/>
      <protection/>
    </xf>
    <xf numFmtId="2" fontId="14" fillId="0" borderId="0" xfId="50" applyNumberFormat="1" applyFont="1" applyFill="1" applyBorder="1" applyAlignment="1">
      <alignment horizontal="center"/>
      <protection/>
    </xf>
    <xf numFmtId="2" fontId="14" fillId="0" borderId="0" xfId="50" applyNumberFormat="1" applyFont="1" applyFill="1">
      <alignment/>
      <protection/>
    </xf>
    <xf numFmtId="0" fontId="14" fillId="0" borderId="0" xfId="50" applyFont="1" applyFill="1">
      <alignment/>
      <protection/>
    </xf>
    <xf numFmtId="0" fontId="14" fillId="0" borderId="0" xfId="50" applyFont="1" applyFill="1" applyAlignment="1">
      <alignment horizontal="center"/>
      <protection/>
    </xf>
    <xf numFmtId="2" fontId="11" fillId="35" borderId="41" xfId="50" applyNumberFormat="1" applyFont="1" applyFill="1" applyBorder="1" applyAlignment="1">
      <alignment horizontal="center" vertical="center"/>
      <protection/>
    </xf>
    <xf numFmtId="43" fontId="5" fillId="35" borderId="41" xfId="64" applyFont="1" applyFill="1" applyBorder="1" applyAlignment="1">
      <alignment horizontal="center" vertical="center"/>
    </xf>
    <xf numFmtId="43" fontId="5" fillId="35" borderId="45" xfId="64" applyFont="1" applyFill="1" applyBorder="1" applyAlignment="1">
      <alignment horizontal="center" vertical="center"/>
    </xf>
    <xf numFmtId="2" fontId="11" fillId="35" borderId="45" xfId="50" applyNumberFormat="1" applyFont="1" applyFill="1" applyBorder="1" applyAlignment="1">
      <alignment horizontal="center" vertical="center"/>
      <protection/>
    </xf>
    <xf numFmtId="2" fontId="7" fillId="34" borderId="46" xfId="50" applyNumberFormat="1" applyFont="1" applyFill="1" applyBorder="1" applyAlignment="1">
      <alignment horizontal="centerContinuous"/>
      <protection/>
    </xf>
    <xf numFmtId="2" fontId="7" fillId="34" borderId="20" xfId="50" applyNumberFormat="1" applyFont="1" applyFill="1" applyBorder="1" applyAlignment="1">
      <alignment horizontal="centerContinuous"/>
      <protection/>
    </xf>
    <xf numFmtId="1" fontId="7" fillId="34" borderId="46" xfId="50" applyNumberFormat="1" applyFont="1" applyFill="1" applyBorder="1" applyAlignment="1">
      <alignment horizontal="center" vertical="center"/>
      <protection/>
    </xf>
    <xf numFmtId="1" fontId="11" fillId="35" borderId="45" xfId="50" applyNumberFormat="1" applyFont="1" applyFill="1" applyBorder="1" applyAlignment="1" applyProtection="1">
      <alignment horizontal="center" vertical="center"/>
      <protection locked="0"/>
    </xf>
    <xf numFmtId="1" fontId="11" fillId="35" borderId="41" xfId="50" applyNumberFormat="1" applyFont="1" applyFill="1" applyBorder="1" applyAlignment="1" applyProtection="1">
      <alignment horizontal="center" vertical="center"/>
      <protection locked="0"/>
    </xf>
    <xf numFmtId="1" fontId="5" fillId="35" borderId="41" xfId="50" applyNumberFormat="1" applyFill="1" applyBorder="1" applyAlignment="1" applyProtection="1">
      <alignment horizontal="center" vertical="center"/>
      <protection locked="0"/>
    </xf>
    <xf numFmtId="1" fontId="5" fillId="0" borderId="0" xfId="50" applyNumberFormat="1" applyAlignment="1">
      <alignment horizontal="center" vertical="center"/>
      <protection/>
    </xf>
    <xf numFmtId="1" fontId="14" fillId="0" borderId="0" xfId="50" applyNumberFormat="1" applyFont="1" applyAlignment="1">
      <alignment horizontal="center" vertical="center"/>
      <protection/>
    </xf>
    <xf numFmtId="4" fontId="11" fillId="35" borderId="45" xfId="50" applyNumberFormat="1" applyFont="1" applyFill="1" applyBorder="1" applyAlignment="1">
      <alignment horizontal="center" vertical="center"/>
      <protection/>
    </xf>
    <xf numFmtId="4" fontId="11" fillId="35" borderId="23" xfId="50" applyNumberFormat="1" applyFont="1" applyFill="1" applyBorder="1" applyAlignment="1">
      <alignment horizontal="center" vertical="center"/>
      <protection/>
    </xf>
    <xf numFmtId="4" fontId="11" fillId="35" borderId="41" xfId="50" applyNumberFormat="1" applyFont="1" applyFill="1" applyBorder="1" applyAlignment="1">
      <alignment horizontal="center" vertical="center"/>
      <protection/>
    </xf>
    <xf numFmtId="4" fontId="11" fillId="35" borderId="11" xfId="50" applyNumberFormat="1" applyFont="1" applyFill="1" applyBorder="1" applyAlignment="1">
      <alignment horizontal="center" vertical="center"/>
      <protection/>
    </xf>
    <xf numFmtId="2" fontId="5" fillId="35" borderId="41" xfId="50" applyNumberFormat="1" applyFill="1" applyBorder="1" applyAlignment="1">
      <alignment horizontal="center" vertical="center"/>
      <protection/>
    </xf>
    <xf numFmtId="4" fontId="11" fillId="0" borderId="40" xfId="50" applyNumberFormat="1" applyFont="1" applyFill="1" applyBorder="1" applyAlignment="1">
      <alignment horizontal="center" vertical="center"/>
      <protection/>
    </xf>
    <xf numFmtId="4" fontId="11" fillId="0" borderId="10" xfId="50" applyNumberFormat="1" applyFont="1" applyFill="1" applyBorder="1" applyAlignment="1">
      <alignment horizontal="center" vertical="center"/>
      <protection/>
    </xf>
    <xf numFmtId="4" fontId="11" fillId="0" borderId="46" xfId="50" applyNumberFormat="1" applyFont="1" applyFill="1" applyBorder="1" applyAlignment="1">
      <alignment horizontal="center" vertical="center"/>
      <protection/>
    </xf>
    <xf numFmtId="4" fontId="11" fillId="0" borderId="20" xfId="50" applyNumberFormat="1" applyFont="1" applyFill="1" applyBorder="1" applyAlignment="1">
      <alignment horizontal="center" vertical="center"/>
      <protection/>
    </xf>
    <xf numFmtId="167" fontId="11" fillId="0" borderId="46" xfId="50" applyNumberFormat="1" applyFont="1" applyFill="1" applyBorder="1" applyAlignment="1">
      <alignment horizontal="center" vertical="center"/>
      <protection/>
    </xf>
    <xf numFmtId="2" fontId="11" fillId="0" borderId="40" xfId="50" applyNumberFormat="1" applyFont="1" applyFill="1" applyBorder="1" applyAlignment="1">
      <alignment horizontal="center" vertical="center"/>
      <protection/>
    </xf>
    <xf numFmtId="2" fontId="11" fillId="0" borderId="46" xfId="50" applyNumberFormat="1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50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top"/>
    </xf>
    <xf numFmtId="43" fontId="7" fillId="35" borderId="21" xfId="64" applyFont="1" applyFill="1" applyBorder="1" applyAlignment="1">
      <alignment horizontal="right" vertical="center"/>
    </xf>
    <xf numFmtId="43" fontId="7" fillId="35" borderId="56" xfId="64" applyFont="1" applyFill="1" applyBorder="1" applyAlignment="1">
      <alignment horizontal="right" vertical="center"/>
    </xf>
    <xf numFmtId="0" fontId="54" fillId="0" borderId="35" xfId="0" applyFont="1" applyBorder="1" applyAlignment="1">
      <alignment horizontal="right"/>
    </xf>
    <xf numFmtId="0" fontId="54" fillId="0" borderId="37" xfId="0" applyFont="1" applyBorder="1" applyAlignment="1">
      <alignment horizontal="right"/>
    </xf>
    <xf numFmtId="0" fontId="54" fillId="0" borderId="38" xfId="0" applyFont="1" applyBorder="1" applyAlignment="1">
      <alignment horizontal="right"/>
    </xf>
    <xf numFmtId="164" fontId="54" fillId="0" borderId="35" xfId="0" applyNumberFormat="1" applyFont="1" applyBorder="1" applyAlignment="1">
      <alignment horizontal="right"/>
    </xf>
    <xf numFmtId="164" fontId="54" fillId="0" borderId="38" xfId="0" applyNumberFormat="1" applyFont="1" applyBorder="1" applyAlignment="1">
      <alignment horizontal="right"/>
    </xf>
    <xf numFmtId="0" fontId="55" fillId="0" borderId="35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6" fillId="0" borderId="24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/>
    </xf>
    <xf numFmtId="4" fontId="56" fillId="0" borderId="43" xfId="0" applyNumberFormat="1" applyFont="1" applyBorder="1" applyAlignment="1">
      <alignment horizontal="center" vertical="center"/>
    </xf>
    <xf numFmtId="164" fontId="56" fillId="0" borderId="22" xfId="0" applyNumberFormat="1" applyFont="1" applyBorder="1" applyAlignment="1">
      <alignment horizontal="center" vertical="center"/>
    </xf>
    <xf numFmtId="164" fontId="56" fillId="0" borderId="23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4" fillId="0" borderId="58" xfId="0" applyFont="1" applyBorder="1" applyAlignment="1">
      <alignment horizontal="right"/>
    </xf>
    <xf numFmtId="1" fontId="11" fillId="0" borderId="14" xfId="50" applyNumberFormat="1" applyFont="1" applyFill="1" applyBorder="1" applyAlignment="1">
      <alignment horizontal="center" vertical="center"/>
      <protection/>
    </xf>
    <xf numFmtId="1" fontId="11" fillId="0" borderId="41" xfId="50" applyNumberFormat="1" applyFont="1" applyFill="1" applyBorder="1" applyAlignment="1">
      <alignment horizontal="center" vertical="center"/>
      <protection/>
    </xf>
    <xf numFmtId="2" fontId="11" fillId="0" borderId="41" xfId="50" applyNumberFormat="1" applyFont="1" applyFill="1" applyBorder="1" applyAlignment="1">
      <alignment horizontal="justify" vertical="top" wrapText="1"/>
      <protection/>
    </xf>
    <xf numFmtId="2" fontId="5" fillId="0" borderId="30" xfId="50" applyNumberFormat="1" applyFill="1" applyBorder="1" applyAlignment="1">
      <alignment horizontal="center"/>
      <protection/>
    </xf>
    <xf numFmtId="2" fontId="5" fillId="0" borderId="18" xfId="50" applyNumberFormat="1" applyFill="1" applyBorder="1" applyAlignment="1">
      <alignment horizontal="center"/>
      <protection/>
    </xf>
    <xf numFmtId="2" fontId="5" fillId="0" borderId="31" xfId="50" applyNumberFormat="1" applyFill="1" applyBorder="1" applyAlignment="1">
      <alignment horizontal="center"/>
      <protection/>
    </xf>
    <xf numFmtId="2" fontId="5" fillId="0" borderId="59" xfId="50" applyNumberFormat="1" applyFill="1" applyBorder="1" applyAlignment="1">
      <alignment horizontal="center"/>
      <protection/>
    </xf>
    <xf numFmtId="2" fontId="5" fillId="0" borderId="48" xfId="50" applyNumberFormat="1" applyFill="1" applyBorder="1" applyAlignment="1">
      <alignment horizontal="center"/>
      <protection/>
    </xf>
    <xf numFmtId="2" fontId="5" fillId="0" borderId="60" xfId="50" applyNumberFormat="1" applyFill="1" applyBorder="1" applyAlignment="1">
      <alignment horizontal="center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2" fontId="7" fillId="34" borderId="22" xfId="50" applyNumberFormat="1" applyFont="1" applyFill="1" applyBorder="1" applyAlignment="1">
      <alignment horizontal="center" vertical="center"/>
      <protection/>
    </xf>
    <xf numFmtId="2" fontId="7" fillId="34" borderId="45" xfId="50" applyNumberFormat="1" applyFont="1" applyFill="1" applyBorder="1" applyAlignment="1">
      <alignment horizontal="center" vertical="center"/>
      <protection/>
    </xf>
    <xf numFmtId="2" fontId="7" fillId="34" borderId="14" xfId="50" applyNumberFormat="1" applyFont="1" applyFill="1" applyBorder="1" applyAlignment="1">
      <alignment horizontal="center" vertical="center"/>
      <protection/>
    </xf>
    <xf numFmtId="2" fontId="7" fillId="34" borderId="41" xfId="50" applyNumberFormat="1" applyFont="1" applyFill="1" applyBorder="1" applyAlignment="1">
      <alignment horizontal="center" vertical="center"/>
      <protection/>
    </xf>
    <xf numFmtId="2" fontId="7" fillId="34" borderId="19" xfId="50" applyNumberFormat="1" applyFont="1" applyFill="1" applyBorder="1" applyAlignment="1">
      <alignment horizontal="center" vertical="center"/>
      <protection/>
    </xf>
    <xf numFmtId="2" fontId="7" fillId="34" borderId="46" xfId="50" applyNumberFormat="1" applyFont="1" applyFill="1" applyBorder="1" applyAlignment="1">
      <alignment horizontal="center" vertical="center"/>
      <protection/>
    </xf>
    <xf numFmtId="1" fontId="11" fillId="0" borderId="22" xfId="50" applyNumberFormat="1" applyFont="1" applyFill="1" applyBorder="1" applyAlignment="1">
      <alignment horizontal="center" vertical="center"/>
      <protection/>
    </xf>
    <xf numFmtId="1" fontId="11" fillId="0" borderId="45" xfId="50" applyNumberFormat="1" applyFont="1" applyFill="1" applyBorder="1" applyAlignment="1">
      <alignment horizontal="center" vertical="center"/>
      <protection/>
    </xf>
    <xf numFmtId="2" fontId="11" fillId="0" borderId="45" xfId="50" applyNumberFormat="1" applyFont="1" applyFill="1" applyBorder="1" applyAlignment="1">
      <alignment horizontal="justify" vertical="top" wrapText="1"/>
      <protection/>
    </xf>
    <xf numFmtId="2" fontId="7" fillId="34" borderId="45" xfId="50" applyNumberFormat="1" applyFont="1" applyFill="1" applyBorder="1" applyAlignment="1">
      <alignment horizontal="center"/>
      <protection/>
    </xf>
    <xf numFmtId="2" fontId="7" fillId="34" borderId="23" xfId="50" applyNumberFormat="1" applyFont="1" applyFill="1" applyBorder="1" applyAlignment="1">
      <alignment horizontal="center"/>
      <protection/>
    </xf>
    <xf numFmtId="2" fontId="7" fillId="34" borderId="45" xfId="50" applyNumberFormat="1" applyFont="1" applyFill="1" applyBorder="1" applyAlignment="1">
      <alignment horizontal="center" vertical="center" wrapText="1"/>
      <protection/>
    </xf>
    <xf numFmtId="2" fontId="7" fillId="34" borderId="41" xfId="50" applyNumberFormat="1" applyFont="1" applyFill="1" applyBorder="1" applyAlignment="1">
      <alignment horizontal="center" vertical="center" wrapText="1"/>
      <protection/>
    </xf>
    <xf numFmtId="2" fontId="7" fillId="34" borderId="46" xfId="50" applyNumberFormat="1" applyFont="1" applyFill="1" applyBorder="1" applyAlignment="1">
      <alignment horizontal="center" vertical="center" wrapText="1"/>
      <protection/>
    </xf>
    <xf numFmtId="2" fontId="10" fillId="0" borderId="0" xfId="50" applyNumberFormat="1" applyFont="1" applyBorder="1" applyAlignment="1">
      <alignment horizontal="center"/>
      <protection/>
    </xf>
    <xf numFmtId="0" fontId="10" fillId="0" borderId="0" xfId="50" applyFont="1" applyAlignment="1">
      <alignment horizontal="center"/>
      <protection/>
    </xf>
    <xf numFmtId="2" fontId="14" fillId="0" borderId="0" xfId="50" applyNumberFormat="1" applyFont="1" applyBorder="1" applyAlignment="1">
      <alignment horizontal="center"/>
      <protection/>
    </xf>
    <xf numFmtId="43" fontId="7" fillId="0" borderId="62" xfId="64" applyFont="1" applyFill="1" applyBorder="1" applyAlignment="1">
      <alignment horizontal="center" vertical="center"/>
    </xf>
    <xf numFmtId="43" fontId="7" fillId="0" borderId="63" xfId="64" applyFont="1" applyFill="1" applyBorder="1" applyAlignment="1">
      <alignment horizontal="center" vertical="center"/>
    </xf>
    <xf numFmtId="2" fontId="7" fillId="0" borderId="62" xfId="50" applyNumberFormat="1" applyFont="1" applyFill="1" applyBorder="1" applyAlignment="1">
      <alignment horizontal="center" vertical="center"/>
      <protection/>
    </xf>
    <xf numFmtId="2" fontId="7" fillId="0" borderId="63" xfId="50" applyNumberFormat="1" applyFont="1" applyFill="1" applyBorder="1" applyAlignment="1">
      <alignment horizontal="center" vertical="center"/>
      <protection/>
    </xf>
    <xf numFmtId="2" fontId="10" fillId="0" borderId="0" xfId="50" applyNumberFormat="1" applyFont="1" applyFill="1" applyBorder="1" applyAlignment="1">
      <alignment horizontal="center"/>
      <protection/>
    </xf>
    <xf numFmtId="2" fontId="7" fillId="34" borderId="41" xfId="50" applyNumberFormat="1" applyFont="1" applyFill="1" applyBorder="1" applyAlignment="1" applyProtection="1">
      <alignment horizontal="center"/>
      <protection/>
    </xf>
    <xf numFmtId="2" fontId="7" fillId="34" borderId="11" xfId="5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Porcentagem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2</xdr:col>
      <xdr:colOff>695325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66675</xdr:rowOff>
    </xdr:from>
    <xdr:to>
      <xdr:col>6</xdr:col>
      <xdr:colOff>942975</xdr:colOff>
      <xdr:row>0</xdr:row>
      <xdr:rowOff>762000</xdr:rowOff>
    </xdr:to>
    <xdr:pic>
      <xdr:nvPicPr>
        <xdr:cNvPr id="2" name="Imagem 3" descr="Logo fab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66675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695325</xdr:colOff>
      <xdr:row>0</xdr:row>
      <xdr:rowOff>742950</xdr:rowOff>
    </xdr:to>
    <xdr:pic>
      <xdr:nvPicPr>
        <xdr:cNvPr id="1" name="Imagem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666750</xdr:colOff>
      <xdr:row>0</xdr:row>
      <xdr:rowOff>95250</xdr:rowOff>
    </xdr:from>
    <xdr:to>
      <xdr:col>13</xdr:col>
      <xdr:colOff>542925</xdr:colOff>
      <xdr:row>0</xdr:row>
      <xdr:rowOff>790575</xdr:rowOff>
    </xdr:to>
    <xdr:pic>
      <xdr:nvPicPr>
        <xdr:cNvPr id="2" name="Imagem 3" descr="Logo fab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95250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DDRA\PMI\2016%20-%20IGARATINGA\SERV-006-2016%20-%20Ilumina&#231;&#227;o%20de%20areas%20publicas\PLANILHA%20DE%20CU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ANENTO"/>
      <sheetName val="PLANILHA CUSTO GERAL"/>
      <sheetName val="ITEM 01"/>
      <sheetName val="ITEM 02"/>
      <sheetName val="ITEM 03"/>
      <sheetName val="ITEM 04"/>
      <sheetName val="ITEM 05"/>
      <sheetName val="ITEM 06"/>
      <sheetName val="ITEM 07"/>
      <sheetName val="ITEM 08"/>
      <sheetName val="ITEM 09"/>
      <sheetName val="ITEM 10"/>
      <sheetName val="ITEM 11"/>
      <sheetName val="ITEM 12"/>
      <sheetName val="ITEM 13"/>
    </sheetNames>
    <sheetDataSet>
      <sheetData sheetId="2">
        <row r="4">
          <cell r="B4" t="str">
            <v>ALCA CONECTOR ESTRIBO ABERTA            </v>
          </cell>
          <cell r="C4" t="str">
            <v>PC   </v>
          </cell>
          <cell r="D4">
            <v>24</v>
          </cell>
        </row>
        <row r="5">
          <cell r="B5" t="str">
            <v>ALCA CONECTOR ESTRIBO FECHADA 2AWG      </v>
          </cell>
          <cell r="C5" t="str">
            <v>PC   </v>
          </cell>
          <cell r="D5">
            <v>2</v>
          </cell>
        </row>
        <row r="6">
          <cell r="B6" t="str">
            <v>ALCA PREF CB CA/CAL  70MM2 MULTIPLEX    </v>
          </cell>
          <cell r="C6" t="str">
            <v>PC   </v>
          </cell>
          <cell r="D6">
            <v>12</v>
          </cell>
        </row>
        <row r="7">
          <cell r="B7" t="str">
            <v>ALCA PREF ESTAI P/ CB ACO 6,4MM         </v>
          </cell>
          <cell r="C7" t="str">
            <v>PC   </v>
          </cell>
          <cell r="D7">
            <v>2</v>
          </cell>
        </row>
        <row r="8">
          <cell r="B8" t="str">
            <v>ALCA PREF ESTAI P/ CB ACO 9,5MM         </v>
          </cell>
          <cell r="C8" t="str">
            <v>PC   </v>
          </cell>
          <cell r="D8">
            <v>4</v>
          </cell>
        </row>
        <row r="9">
          <cell r="B9" t="str">
            <v>AREIA LAVADA                            </v>
          </cell>
          <cell r="C9" t="str">
            <v>M3   </v>
          </cell>
          <cell r="D9">
            <v>0.88</v>
          </cell>
        </row>
        <row r="10">
          <cell r="B10" t="str">
            <v>ARMACAO SECUNDARIA 1 ESTRIBO C/ HASTE   </v>
          </cell>
          <cell r="C10" t="str">
            <v>PC   </v>
          </cell>
          <cell r="D10">
            <v>6</v>
          </cell>
        </row>
        <row r="11">
          <cell r="B11" t="str">
            <v>ARRUELA QUADRADA 38X18X3MM              </v>
          </cell>
          <cell r="C11" t="str">
            <v>PC   </v>
          </cell>
          <cell r="D11">
            <v>46</v>
          </cell>
        </row>
        <row r="12">
          <cell r="B12" t="str">
            <v>BRACADEIRA PLASTICA CABO MULTIPLEXADO   </v>
          </cell>
          <cell r="C12" t="str">
            <v>PC   </v>
          </cell>
          <cell r="D12">
            <v>45</v>
          </cell>
        </row>
        <row r="13">
          <cell r="B13" t="str">
            <v>BRACO IP TIPO MEDIO                     </v>
          </cell>
          <cell r="C13" t="str">
            <v>PC   </v>
          </cell>
          <cell r="D13">
            <v>8</v>
          </cell>
        </row>
        <row r="14">
          <cell r="B14" t="str">
            <v>BRACO SUPORTE C/GPO 6,5-9,5MM IT2       </v>
          </cell>
          <cell r="C14" t="str">
            <v>PC   </v>
          </cell>
          <cell r="D14">
            <v>8</v>
          </cell>
        </row>
        <row r="15">
          <cell r="B15" t="str">
            <v>BRITA N.1                               </v>
          </cell>
          <cell r="C15" t="str">
            <v>M3   </v>
          </cell>
          <cell r="D15">
            <v>1</v>
          </cell>
        </row>
        <row r="16">
          <cell r="B16" t="str">
            <v>CABO ACO 6,4MM SM 7 FIOS ZINC           </v>
          </cell>
          <cell r="C16" t="str">
            <v>KG   </v>
          </cell>
          <cell r="D16">
            <v>12</v>
          </cell>
        </row>
        <row r="17">
          <cell r="B17" t="str">
            <v>CABO CA   53MM2 (1/0) 7 FIOS (POPPY)    </v>
          </cell>
          <cell r="C17" t="str">
            <v>KG   </v>
          </cell>
          <cell r="D17">
            <v>11.36</v>
          </cell>
        </row>
        <row r="18">
          <cell r="B18" t="str">
            <v>CABO CU XLPE 1X 1,5MM2 1KV              </v>
          </cell>
          <cell r="C18" t="str">
            <v>M1   </v>
          </cell>
          <cell r="D18">
            <v>102</v>
          </cell>
        </row>
        <row r="19">
          <cell r="B19" t="str">
            <v>CABO QUADRUPLEX CA 3X1X 70+70MM2 1KV    </v>
          </cell>
          <cell r="C19" t="str">
            <v>M1   </v>
          </cell>
          <cell r="D19">
            <v>415</v>
          </cell>
        </row>
        <row r="20">
          <cell r="B20" t="str">
            <v>CIMENTO CP-II-E32 50KG                  </v>
          </cell>
          <cell r="C20" t="str">
            <v>SC   </v>
          </cell>
          <cell r="D20">
            <v>3.3</v>
          </cell>
        </row>
        <row r="21">
          <cell r="B21" t="str">
            <v>CINTA ACO D 170MM                       </v>
          </cell>
          <cell r="C21" t="str">
            <v>PC   </v>
          </cell>
          <cell r="D21">
            <v>1</v>
          </cell>
        </row>
        <row r="22">
          <cell r="B22" t="str">
            <v>CINTA ACO D 180MM                       </v>
          </cell>
          <cell r="C22" t="str">
            <v>PC   </v>
          </cell>
          <cell r="D22">
            <v>1</v>
          </cell>
        </row>
        <row r="23">
          <cell r="B23" t="str">
            <v>CINTA ACO D 190MM                       </v>
          </cell>
          <cell r="C23" t="str">
            <v>PC   </v>
          </cell>
          <cell r="D23">
            <v>2</v>
          </cell>
        </row>
        <row r="24">
          <cell r="B24" t="str">
            <v>CINTA ACO D 200MM                       </v>
          </cell>
          <cell r="C24" t="str">
            <v>PC   </v>
          </cell>
          <cell r="D24">
            <v>4</v>
          </cell>
        </row>
        <row r="25">
          <cell r="B25" t="str">
            <v>CINTA ACO D 210MM                       </v>
          </cell>
          <cell r="C25" t="str">
            <v>PC   </v>
          </cell>
          <cell r="D25">
            <v>3</v>
          </cell>
        </row>
        <row r="26">
          <cell r="B26" t="str">
            <v>CINTA ACO D 220MM                       </v>
          </cell>
          <cell r="C26" t="str">
            <v>PC   </v>
          </cell>
          <cell r="D26">
            <v>5</v>
          </cell>
        </row>
        <row r="27">
          <cell r="B27" t="str">
            <v>CINTA ACO D 230MM                       </v>
          </cell>
          <cell r="C27" t="str">
            <v>PC   </v>
          </cell>
          <cell r="D27">
            <v>4</v>
          </cell>
        </row>
        <row r="28">
          <cell r="B28" t="str">
            <v>CINTA ACO D 260MM                       </v>
          </cell>
          <cell r="C28" t="str">
            <v>PC   </v>
          </cell>
          <cell r="D28">
            <v>6</v>
          </cell>
        </row>
        <row r="29">
          <cell r="B29" t="str">
            <v>CONECTOR ATERRAMENTO DE FERRAGEM        </v>
          </cell>
          <cell r="C29" t="str">
            <v>PC   </v>
          </cell>
          <cell r="D29">
            <v>42</v>
          </cell>
        </row>
        <row r="30">
          <cell r="B30" t="str">
            <v>CONECTOR DER CUNHA CU ITEM 1            </v>
          </cell>
          <cell r="C30" t="str">
            <v>PC   </v>
          </cell>
          <cell r="D30">
            <v>18</v>
          </cell>
        </row>
        <row r="31">
          <cell r="B31" t="str">
            <v>CONECTOR H ITEM 2 CAA 27-54 / 13-34MM2  </v>
          </cell>
          <cell r="C31" t="str">
            <v>PC   </v>
          </cell>
          <cell r="D31">
            <v>20</v>
          </cell>
        </row>
        <row r="32">
          <cell r="B32" t="str">
            <v>CONECTOR H ITEM 3 CAA 42-67/ 42-67MM2   </v>
          </cell>
          <cell r="C32" t="str">
            <v>PC   </v>
          </cell>
          <cell r="D32">
            <v>6</v>
          </cell>
        </row>
        <row r="33">
          <cell r="B33" t="str">
            <v>CONECTOR PERFURAÇÃO 35-120/1,5MM2       </v>
          </cell>
          <cell r="C33" t="str">
            <v>PC   </v>
          </cell>
          <cell r="D33">
            <v>18</v>
          </cell>
        </row>
        <row r="34">
          <cell r="B34" t="str">
            <v>CONECTOR PERFURAÇÃO 70-240/70-120MM2    </v>
          </cell>
          <cell r="C34" t="str">
            <v>PC   </v>
          </cell>
          <cell r="D34">
            <v>3</v>
          </cell>
        </row>
        <row r="35">
          <cell r="B35" t="str">
            <v>CONECTOR TERM CU   16mm 1F PRESSAO      </v>
          </cell>
          <cell r="C35" t="str">
            <v>PC   </v>
          </cell>
          <cell r="D35">
            <v>2</v>
          </cell>
        </row>
        <row r="36">
          <cell r="B36" t="str">
            <v>IDENTIFICADOR DE FASE A                 </v>
          </cell>
          <cell r="C36" t="str">
            <v>PC   </v>
          </cell>
          <cell r="D36">
            <v>10</v>
          </cell>
        </row>
        <row r="37">
          <cell r="B37" t="str">
            <v>IDENTIFICADOR DE FASE B                 </v>
          </cell>
          <cell r="C37" t="str">
            <v>PC   </v>
          </cell>
          <cell r="D37">
            <v>10</v>
          </cell>
        </row>
        <row r="38">
          <cell r="B38" t="str">
            <v>ISOLADOR ROLDANA PORCELANA              </v>
          </cell>
          <cell r="C38" t="str">
            <v>PC   </v>
          </cell>
          <cell r="D38">
            <v>3</v>
          </cell>
        </row>
        <row r="39">
          <cell r="B39" t="str">
            <v>LAMPADA VS 100W AP E-40 TUBULAR         </v>
          </cell>
          <cell r="C39" t="str">
            <v>PC   </v>
          </cell>
          <cell r="D39">
            <v>8</v>
          </cell>
        </row>
        <row r="40">
          <cell r="B40" t="str">
            <v>LUMINARIA C/EQUIP VS100W VIDRO PLANO    </v>
          </cell>
          <cell r="C40" t="str">
            <v>PC   </v>
          </cell>
          <cell r="D40">
            <v>8</v>
          </cell>
        </row>
        <row r="41">
          <cell r="B41" t="str">
            <v>OLHAL P/ PARAFUSO CL 50KN               </v>
          </cell>
          <cell r="C41" t="str">
            <v>PC   </v>
          </cell>
          <cell r="D41">
            <v>21</v>
          </cell>
        </row>
        <row r="42">
          <cell r="B42" t="str">
            <v>PARAFUSO CABECA ABAULADA M16X 45MM      </v>
          </cell>
          <cell r="C42" t="str">
            <v>PC   </v>
          </cell>
          <cell r="D42">
            <v>10</v>
          </cell>
        </row>
        <row r="43">
          <cell r="B43" t="str">
            <v>PARAFUSO CABECA ABAULADA M16X 70MM      </v>
          </cell>
          <cell r="C43" t="str">
            <v>PC   </v>
          </cell>
          <cell r="D43">
            <v>20</v>
          </cell>
        </row>
        <row r="44">
          <cell r="B44" t="str">
            <v>PARAFUSO CABECA QUADRADA M16X250MM      </v>
          </cell>
          <cell r="C44" t="str">
            <v>PC   </v>
          </cell>
          <cell r="D44">
            <v>11</v>
          </cell>
        </row>
        <row r="45">
          <cell r="B45" t="str">
            <v>PARAFUSO CABECA QUADRADA M16X300MM      </v>
          </cell>
          <cell r="C45" t="str">
            <v>PC   </v>
          </cell>
          <cell r="D45">
            <v>46</v>
          </cell>
        </row>
        <row r="46">
          <cell r="B46" t="str">
            <v>POSTE CONCRETO CIRCULAR 11M   600DAN    </v>
          </cell>
          <cell r="C46" t="str">
            <v>PC   </v>
          </cell>
          <cell r="D46">
            <v>1</v>
          </cell>
        </row>
        <row r="47">
          <cell r="B47" t="str">
            <v>POSTE CONCRETO DUPLO T 11M 300DAN       </v>
          </cell>
          <cell r="C47" t="str">
            <v>PC   </v>
          </cell>
          <cell r="D47">
            <v>7</v>
          </cell>
        </row>
        <row r="48">
          <cell r="B48" t="str">
            <v>RELE FOTOELETRONICO                     </v>
          </cell>
          <cell r="C48" t="str">
            <v>PC   </v>
          </cell>
          <cell r="D48">
            <v>8</v>
          </cell>
        </row>
        <row r="49">
          <cell r="B49" t="str">
            <v>SAPATILHA                               </v>
          </cell>
          <cell r="C49" t="str">
            <v>PC   </v>
          </cell>
          <cell r="D49">
            <v>8</v>
          </cell>
        </row>
      </sheetData>
      <sheetData sheetId="3">
        <row r="4">
          <cell r="B4" t="str">
            <v>ALCA CONECTOR ESTRIBO ABERTA            </v>
          </cell>
          <cell r="C4" t="str">
            <v>PC   </v>
          </cell>
          <cell r="D4">
            <v>2</v>
          </cell>
        </row>
        <row r="5">
          <cell r="B5" t="str">
            <v>ALCA PREF CB CA/CAL  70MM2 MULTIPLEX    </v>
          </cell>
          <cell r="C5" t="str">
            <v>PC   </v>
          </cell>
          <cell r="D5">
            <v>2</v>
          </cell>
        </row>
        <row r="6">
          <cell r="B6" t="str">
            <v>ARRUELA QUADRADA 38X18X3MM              </v>
          </cell>
          <cell r="C6" t="str">
            <v>PC   </v>
          </cell>
          <cell r="D6">
            <v>4</v>
          </cell>
        </row>
        <row r="7">
          <cell r="B7" t="str">
            <v>BRACADEIRA PLASTICA CABO MULTIPLEXADO   </v>
          </cell>
          <cell r="C7" t="str">
            <v>PC   </v>
          </cell>
          <cell r="D7">
            <v>6</v>
          </cell>
        </row>
        <row r="8">
          <cell r="B8" t="str">
            <v>BRACO IP TIPO MEDIO                     </v>
          </cell>
          <cell r="C8" t="str">
            <v>PC   </v>
          </cell>
          <cell r="D8">
            <v>1</v>
          </cell>
        </row>
        <row r="9">
          <cell r="B9" t="str">
            <v>CABO ACO 6,4MM SM 7 FIOS ZINC           </v>
          </cell>
          <cell r="C9" t="str">
            <v>KG   </v>
          </cell>
          <cell r="D9">
            <v>2.4</v>
          </cell>
        </row>
        <row r="10">
          <cell r="B10" t="str">
            <v>CABO CU XLPE 1X 1,5MM2 1KV              </v>
          </cell>
          <cell r="C10" t="str">
            <v>M1   </v>
          </cell>
          <cell r="D10">
            <v>12</v>
          </cell>
        </row>
        <row r="11">
          <cell r="B11" t="str">
            <v>CABO QUADRUPLEX CA 3X1X 70+70MM2 1KV    </v>
          </cell>
          <cell r="C11" t="str">
            <v>M1   </v>
          </cell>
          <cell r="D11">
            <v>65</v>
          </cell>
        </row>
        <row r="12">
          <cell r="B12" t="str">
            <v>CINTA ACO D 200MM                       </v>
          </cell>
          <cell r="C12" t="str">
            <v>PC   </v>
          </cell>
          <cell r="D12">
            <v>1</v>
          </cell>
        </row>
        <row r="13">
          <cell r="B13" t="str">
            <v>CINTA ACO D 210MM                       </v>
          </cell>
          <cell r="C13" t="str">
            <v>PC   </v>
          </cell>
          <cell r="D13">
            <v>1</v>
          </cell>
        </row>
        <row r="14">
          <cell r="B14" t="str">
            <v>CONECTOR ATERRAMENTO DE FERRAGEM        </v>
          </cell>
          <cell r="C14" t="str">
            <v>PC   </v>
          </cell>
          <cell r="D14">
            <v>3</v>
          </cell>
        </row>
        <row r="15">
          <cell r="B15" t="str">
            <v>CONECTOR DER CUNHA CU ITEM 1            </v>
          </cell>
          <cell r="C15" t="str">
            <v>PC   </v>
          </cell>
          <cell r="D15">
            <v>1</v>
          </cell>
        </row>
        <row r="16">
          <cell r="B16" t="str">
            <v>CONECTOR H ITEM 1 CAA 13-34 / 13-34MM2  </v>
          </cell>
          <cell r="C16" t="str">
            <v>PC   </v>
          </cell>
          <cell r="D16">
            <v>1</v>
          </cell>
        </row>
        <row r="17">
          <cell r="B17" t="str">
            <v>CONECTOR H ITEM 2 CAA 27-54 / 13-34MM2  </v>
          </cell>
          <cell r="C17" t="str">
            <v>PC   </v>
          </cell>
          <cell r="D17">
            <v>6</v>
          </cell>
        </row>
        <row r="18">
          <cell r="B18" t="str">
            <v>CONECTOR H ITEM 3 CAA 42-67/ 42-67MM2   </v>
          </cell>
          <cell r="C18" t="str">
            <v>PC   </v>
          </cell>
          <cell r="D18">
            <v>2</v>
          </cell>
        </row>
        <row r="19">
          <cell r="B19" t="str">
            <v>CONECTOR PERFURAÇÃO 35-120/1,5MM2       </v>
          </cell>
          <cell r="C19" t="str">
            <v>PC   </v>
          </cell>
          <cell r="D19">
            <v>3</v>
          </cell>
        </row>
        <row r="20">
          <cell r="B20" t="str">
            <v>CONECTOR TERM COMP CB ACO 6.4MM 1 FURO  </v>
          </cell>
          <cell r="C20" t="str">
            <v>PC   </v>
          </cell>
          <cell r="D20">
            <v>3</v>
          </cell>
        </row>
        <row r="21">
          <cell r="B21" t="str">
            <v>HASTE ATERRAMENTO 2400MM ACO            </v>
          </cell>
          <cell r="C21" t="str">
            <v>PC   </v>
          </cell>
          <cell r="D21">
            <v>2</v>
          </cell>
        </row>
        <row r="22">
          <cell r="B22" t="str">
            <v>IDENTIFICADOR DE FASE A                 </v>
          </cell>
          <cell r="C22" t="str">
            <v>PC   </v>
          </cell>
          <cell r="D22">
            <v>2</v>
          </cell>
        </row>
        <row r="23">
          <cell r="B23" t="str">
            <v>IDENTIFICADOR DE FASE B                 </v>
          </cell>
          <cell r="C23" t="str">
            <v>PC   </v>
          </cell>
          <cell r="D23">
            <v>2</v>
          </cell>
        </row>
        <row r="24">
          <cell r="B24" t="str">
            <v>LAMPADA VS 100W AP E-40 TUBULAR         </v>
          </cell>
          <cell r="C24" t="str">
            <v>PC   </v>
          </cell>
          <cell r="D24">
            <v>1</v>
          </cell>
        </row>
        <row r="25">
          <cell r="B25" t="str">
            <v>LUMINARIA C/EQUIP VS100W VIDRO PLANO    </v>
          </cell>
          <cell r="C25" t="str">
            <v>PC   </v>
          </cell>
          <cell r="D25">
            <v>1</v>
          </cell>
        </row>
        <row r="26">
          <cell r="B26" t="str">
            <v>OLHAL P/ PARAFUSO CL 50KN               </v>
          </cell>
          <cell r="C26" t="str">
            <v>PC   </v>
          </cell>
          <cell r="D26">
            <v>7</v>
          </cell>
        </row>
        <row r="27">
          <cell r="B27" t="str">
            <v>PARAFUSO CABECA ABAULADA M16X 45MM      </v>
          </cell>
          <cell r="C27" t="str">
            <v>PC   </v>
          </cell>
          <cell r="D27">
            <v>3</v>
          </cell>
        </row>
        <row r="28">
          <cell r="B28" t="str">
            <v>PARAFUSO CABECA ABAULADA M16X 70MM      </v>
          </cell>
          <cell r="C28" t="str">
            <v>PC   </v>
          </cell>
          <cell r="D28">
            <v>6</v>
          </cell>
        </row>
        <row r="29">
          <cell r="B29" t="str">
            <v>PARAFUSO CABECA QUADRADA M16X250MM      </v>
          </cell>
          <cell r="C29" t="str">
            <v>PC   </v>
          </cell>
          <cell r="D29">
            <v>7</v>
          </cell>
        </row>
        <row r="30">
          <cell r="B30" t="str">
            <v>PARAFUSO CABECA QUADRADA M16X300MM      </v>
          </cell>
          <cell r="C30" t="str">
            <v>PC   </v>
          </cell>
          <cell r="D30">
            <v>4</v>
          </cell>
        </row>
        <row r="31">
          <cell r="B31" t="str">
            <v>POSTE CONCRETO DUPLO T 11M 300DAN       </v>
          </cell>
          <cell r="C31" t="str">
            <v>PC   </v>
          </cell>
          <cell r="D31">
            <v>1</v>
          </cell>
        </row>
        <row r="32">
          <cell r="B32" t="str">
            <v>RELE FOTOELETRONICO                     </v>
          </cell>
          <cell r="C32" t="str">
            <v>PC   </v>
          </cell>
          <cell r="D32">
            <v>1</v>
          </cell>
        </row>
        <row r="33">
          <cell r="B33" t="str">
            <v>SAPATILHA                               </v>
          </cell>
          <cell r="C33" t="str">
            <v>PC   </v>
          </cell>
          <cell r="D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X583"/>
  <sheetViews>
    <sheetView zoomScalePageLayoutView="0" workbookViewId="0" topLeftCell="A1">
      <selection activeCell="F10" sqref="F10:G569"/>
    </sheetView>
  </sheetViews>
  <sheetFormatPr defaultColWidth="5.421875" defaultRowHeight="15"/>
  <cols>
    <col min="1" max="1" width="6.57421875" style="0" customWidth="1"/>
    <col min="2" max="2" width="10.7109375" style="0" hidden="1" customWidth="1"/>
    <col min="3" max="3" width="73.8515625" style="0" customWidth="1"/>
    <col min="4" max="4" width="9.140625" style="94" customWidth="1"/>
    <col min="5" max="5" width="11.421875" style="94" customWidth="1"/>
    <col min="6" max="6" width="11.8515625" style="94" customWidth="1"/>
    <col min="7" max="7" width="15.28125" style="73" customWidth="1"/>
    <col min="8" max="8" width="29.28125" style="0" hidden="1" customWidth="1"/>
    <col min="9" max="21" width="0" style="0" hidden="1" customWidth="1"/>
    <col min="22" max="23" width="9.140625" style="0" customWidth="1"/>
    <col min="24" max="24" width="14.28125" style="0" customWidth="1"/>
    <col min="25" max="255" width="9.140625" style="0" customWidth="1"/>
  </cols>
  <sheetData>
    <row r="1" spans="1:7" ht="65.25" customHeight="1" thickBot="1">
      <c r="A1" s="140" t="s">
        <v>171</v>
      </c>
      <c r="B1" s="141"/>
      <c r="C1" s="141"/>
      <c r="D1" s="141"/>
      <c r="E1" s="141"/>
      <c r="F1" s="141"/>
      <c r="G1" s="142"/>
    </row>
    <row r="2" spans="1:7" ht="16.5" thickBot="1">
      <c r="A2" s="143" t="s">
        <v>172</v>
      </c>
      <c r="B2" s="144"/>
      <c r="C2" s="144"/>
      <c r="D2" s="144"/>
      <c r="E2" s="144"/>
      <c r="F2" s="144"/>
      <c r="G2" s="145"/>
    </row>
    <row r="3" spans="1:7" ht="9" customHeight="1" thickBot="1">
      <c r="A3" s="44"/>
      <c r="B3" s="44"/>
      <c r="C3" s="44"/>
      <c r="D3" s="45"/>
      <c r="E3" s="45"/>
      <c r="F3" s="45"/>
      <c r="G3" s="45"/>
    </row>
    <row r="4" spans="1:7" ht="15.75">
      <c r="A4" s="146" t="s">
        <v>173</v>
      </c>
      <c r="B4" s="147"/>
      <c r="C4" s="147"/>
      <c r="D4" s="147"/>
      <c r="E4" s="148"/>
      <c r="F4" s="149"/>
      <c r="G4" s="150"/>
    </row>
    <row r="5" spans="1:7" ht="15">
      <c r="A5" s="131" t="s">
        <v>737</v>
      </c>
      <c r="B5" s="132"/>
      <c r="C5" s="132"/>
      <c r="D5" s="132"/>
      <c r="E5" s="132"/>
      <c r="F5" s="132"/>
      <c r="G5" s="46">
        <v>42061</v>
      </c>
    </row>
    <row r="6" spans="1:7" ht="15">
      <c r="A6" s="131" t="s">
        <v>174</v>
      </c>
      <c r="B6" s="132"/>
      <c r="C6" s="132"/>
      <c r="D6" s="132"/>
      <c r="E6" s="132"/>
      <c r="F6" s="132"/>
      <c r="G6" s="133"/>
    </row>
    <row r="7" spans="1:7" ht="15.75" thickBot="1">
      <c r="A7" s="134" t="s">
        <v>175</v>
      </c>
      <c r="B7" s="135"/>
      <c r="C7" s="135"/>
      <c r="D7" s="135"/>
      <c r="E7" s="90"/>
      <c r="F7" s="91" t="s">
        <v>176</v>
      </c>
      <c r="G7" s="47">
        <v>0.2856</v>
      </c>
    </row>
    <row r="8" spans="1:7" ht="10.5" customHeight="1" thickBot="1">
      <c r="A8" s="136"/>
      <c r="B8" s="136"/>
      <c r="C8" s="136"/>
      <c r="D8" s="136"/>
      <c r="E8" s="136"/>
      <c r="F8" s="136"/>
      <c r="G8" s="136"/>
    </row>
    <row r="9" spans="1:7" ht="39" thickBot="1">
      <c r="A9" s="48" t="s">
        <v>151</v>
      </c>
      <c r="B9" s="49" t="s">
        <v>177</v>
      </c>
      <c r="C9" s="50" t="s">
        <v>152</v>
      </c>
      <c r="D9" s="51" t="s">
        <v>178</v>
      </c>
      <c r="E9" s="51" t="s">
        <v>179</v>
      </c>
      <c r="F9" s="52" t="s">
        <v>180</v>
      </c>
      <c r="G9" s="53" t="s">
        <v>181</v>
      </c>
    </row>
    <row r="10" spans="1:7" s="59" customFormat="1" ht="15.75">
      <c r="A10" s="54">
        <v>1</v>
      </c>
      <c r="B10" s="55"/>
      <c r="C10" s="56" t="s">
        <v>182</v>
      </c>
      <c r="D10" s="97"/>
      <c r="E10" s="57"/>
      <c r="F10" s="57"/>
      <c r="G10" s="58"/>
    </row>
    <row r="11" spans="1:8" ht="128.25">
      <c r="A11" s="60" t="s">
        <v>183</v>
      </c>
      <c r="B11" s="61" t="s">
        <v>184</v>
      </c>
      <c r="C11" s="62" t="s">
        <v>185</v>
      </c>
      <c r="D11" s="70" t="s">
        <v>491</v>
      </c>
      <c r="E11" s="63">
        <v>3</v>
      </c>
      <c r="F11" s="63"/>
      <c r="G11" s="64"/>
      <c r="H11" s="25"/>
    </row>
    <row r="12" spans="1:8" ht="15">
      <c r="A12" s="60"/>
      <c r="B12" s="61"/>
      <c r="C12" s="65" t="s">
        <v>376</v>
      </c>
      <c r="D12" s="70"/>
      <c r="E12" s="63"/>
      <c r="F12" s="63"/>
      <c r="G12" s="66"/>
      <c r="H12" s="25"/>
    </row>
    <row r="13" spans="1:8" ht="30">
      <c r="A13" s="67">
        <v>2</v>
      </c>
      <c r="B13" s="61"/>
      <c r="C13" s="68" t="s">
        <v>186</v>
      </c>
      <c r="D13" s="70"/>
      <c r="E13" s="63"/>
      <c r="F13" s="63"/>
      <c r="G13" s="66"/>
      <c r="H13" s="25"/>
    </row>
    <row r="14" spans="1:8" ht="15">
      <c r="A14" s="60" t="s">
        <v>187</v>
      </c>
      <c r="B14" s="61"/>
      <c r="C14" s="69" t="str">
        <f>'[1]ITEM 01'!B4</f>
        <v>ALCA CONECTOR ESTRIBO ABERTA            </v>
      </c>
      <c r="D14" s="70" t="str">
        <f>'[1]ITEM 01'!C4</f>
        <v>PC   </v>
      </c>
      <c r="E14" s="70">
        <f>'[1]ITEM 01'!D4</f>
        <v>24</v>
      </c>
      <c r="F14" s="63"/>
      <c r="G14" s="64"/>
      <c r="H14" s="25"/>
    </row>
    <row r="15" spans="1:8" ht="15">
      <c r="A15" s="60" t="s">
        <v>188</v>
      </c>
      <c r="B15" s="61"/>
      <c r="C15" s="69" t="str">
        <f>'[1]ITEM 01'!B5</f>
        <v>ALCA CONECTOR ESTRIBO FECHADA 2AWG      </v>
      </c>
      <c r="D15" s="70" t="str">
        <f>'[1]ITEM 01'!C5</f>
        <v>PC   </v>
      </c>
      <c r="E15" s="70">
        <f>'[1]ITEM 01'!D5</f>
        <v>2</v>
      </c>
      <c r="F15" s="63"/>
      <c r="G15" s="64"/>
      <c r="H15" s="25"/>
    </row>
    <row r="16" spans="1:8" ht="15">
      <c r="A16" s="60" t="s">
        <v>189</v>
      </c>
      <c r="B16" s="61"/>
      <c r="C16" s="69" t="str">
        <f>'[1]ITEM 01'!B6</f>
        <v>ALCA PREF CB CA/CAL  70MM2 MULTIPLEX    </v>
      </c>
      <c r="D16" s="70" t="str">
        <f>'[1]ITEM 01'!C6</f>
        <v>PC   </v>
      </c>
      <c r="E16" s="70">
        <f>'[1]ITEM 01'!D6</f>
        <v>12</v>
      </c>
      <c r="F16" s="63"/>
      <c r="G16" s="64"/>
      <c r="H16" s="25"/>
    </row>
    <row r="17" spans="1:8" ht="15">
      <c r="A17" s="60" t="s">
        <v>190</v>
      </c>
      <c r="B17" s="61"/>
      <c r="C17" s="69" t="str">
        <f>'[1]ITEM 01'!B7</f>
        <v>ALCA PREF ESTAI P/ CB ACO 6,4MM         </v>
      </c>
      <c r="D17" s="70" t="str">
        <f>'[1]ITEM 01'!C7</f>
        <v>PC   </v>
      </c>
      <c r="E17" s="70">
        <f>'[1]ITEM 01'!D7</f>
        <v>2</v>
      </c>
      <c r="F17" s="63"/>
      <c r="G17" s="64"/>
      <c r="H17" s="25"/>
    </row>
    <row r="18" spans="1:8" ht="15">
      <c r="A18" s="60" t="s">
        <v>191</v>
      </c>
      <c r="B18" s="61"/>
      <c r="C18" s="69" t="str">
        <f>'[1]ITEM 01'!B8</f>
        <v>ALCA PREF ESTAI P/ CB ACO 9,5MM         </v>
      </c>
      <c r="D18" s="70" t="str">
        <f>'[1]ITEM 01'!C8</f>
        <v>PC   </v>
      </c>
      <c r="E18" s="70">
        <f>'[1]ITEM 01'!D8</f>
        <v>4</v>
      </c>
      <c r="F18" s="63"/>
      <c r="G18" s="64"/>
      <c r="H18" s="25"/>
    </row>
    <row r="19" spans="1:8" ht="15">
      <c r="A19" s="60" t="s">
        <v>192</v>
      </c>
      <c r="B19" s="61"/>
      <c r="C19" s="69" t="str">
        <f>'[1]ITEM 01'!B9</f>
        <v>AREIA LAVADA                            </v>
      </c>
      <c r="D19" s="70" t="str">
        <f>'[1]ITEM 01'!C9</f>
        <v>M3   </v>
      </c>
      <c r="E19" s="70">
        <f>'[1]ITEM 01'!D9</f>
        <v>0.88</v>
      </c>
      <c r="F19" s="63"/>
      <c r="G19" s="64"/>
      <c r="H19" s="25"/>
    </row>
    <row r="20" spans="1:8" ht="15">
      <c r="A20" s="60" t="s">
        <v>193</v>
      </c>
      <c r="B20" s="61"/>
      <c r="C20" s="69" t="str">
        <f>'[1]ITEM 01'!B10</f>
        <v>ARMACAO SECUNDARIA 1 ESTRIBO C/ HASTE   </v>
      </c>
      <c r="D20" s="70" t="str">
        <f>'[1]ITEM 01'!C10</f>
        <v>PC   </v>
      </c>
      <c r="E20" s="70">
        <f>'[1]ITEM 01'!D10</f>
        <v>6</v>
      </c>
      <c r="F20" s="63"/>
      <c r="G20" s="64"/>
      <c r="H20" s="25"/>
    </row>
    <row r="21" spans="1:8" ht="15">
      <c r="A21" s="60" t="s">
        <v>194</v>
      </c>
      <c r="B21" s="61"/>
      <c r="C21" s="69" t="str">
        <f>'[1]ITEM 01'!B11</f>
        <v>ARRUELA QUADRADA 38X18X3MM              </v>
      </c>
      <c r="D21" s="70" t="str">
        <f>'[1]ITEM 01'!C11</f>
        <v>PC   </v>
      </c>
      <c r="E21" s="70">
        <f>'[1]ITEM 01'!D11</f>
        <v>46</v>
      </c>
      <c r="F21" s="63"/>
      <c r="G21" s="64"/>
      <c r="H21" s="25"/>
    </row>
    <row r="22" spans="1:8" ht="15">
      <c r="A22" s="60" t="s">
        <v>195</v>
      </c>
      <c r="B22" s="61"/>
      <c r="C22" s="69" t="str">
        <f>'[1]ITEM 01'!B12</f>
        <v>BRACADEIRA PLASTICA CABO MULTIPLEXADO   </v>
      </c>
      <c r="D22" s="70" t="str">
        <f>'[1]ITEM 01'!C12</f>
        <v>PC   </v>
      </c>
      <c r="E22" s="70">
        <f>'[1]ITEM 01'!D12</f>
        <v>45</v>
      </c>
      <c r="F22" s="63"/>
      <c r="G22" s="64"/>
      <c r="H22" s="25"/>
    </row>
    <row r="23" spans="1:8" ht="15">
      <c r="A23" s="60" t="s">
        <v>196</v>
      </c>
      <c r="B23" s="61"/>
      <c r="C23" s="69" t="str">
        <f>'[1]ITEM 01'!B13</f>
        <v>BRACO IP TIPO MEDIO                     </v>
      </c>
      <c r="D23" s="70" t="str">
        <f>'[1]ITEM 01'!C13</f>
        <v>PC   </v>
      </c>
      <c r="E23" s="70">
        <f>'[1]ITEM 01'!D13</f>
        <v>8</v>
      </c>
      <c r="F23" s="63"/>
      <c r="G23" s="64"/>
      <c r="H23" s="25"/>
    </row>
    <row r="24" spans="1:8" ht="15">
      <c r="A24" s="60" t="s">
        <v>197</v>
      </c>
      <c r="B24" s="61"/>
      <c r="C24" s="69" t="str">
        <f>'[1]ITEM 01'!B14</f>
        <v>BRACO SUPORTE C/GPO 6,5-9,5MM IT2       </v>
      </c>
      <c r="D24" s="70" t="str">
        <f>'[1]ITEM 01'!C14</f>
        <v>PC   </v>
      </c>
      <c r="E24" s="70">
        <f>'[1]ITEM 01'!D14</f>
        <v>8</v>
      </c>
      <c r="F24" s="63"/>
      <c r="G24" s="64"/>
      <c r="H24" s="25"/>
    </row>
    <row r="25" spans="1:8" ht="15">
      <c r="A25" s="60" t="s">
        <v>198</v>
      </c>
      <c r="B25" s="61"/>
      <c r="C25" s="69" t="str">
        <f>'[1]ITEM 01'!B15</f>
        <v>BRITA N.1                               </v>
      </c>
      <c r="D25" s="70" t="str">
        <f>'[1]ITEM 01'!C15</f>
        <v>M3   </v>
      </c>
      <c r="E25" s="70">
        <f>'[1]ITEM 01'!D15</f>
        <v>1</v>
      </c>
      <c r="F25" s="63"/>
      <c r="G25" s="64"/>
      <c r="H25" s="25"/>
    </row>
    <row r="26" spans="1:8" ht="15">
      <c r="A26" s="60" t="s">
        <v>199</v>
      </c>
      <c r="B26" s="61"/>
      <c r="C26" s="69" t="str">
        <f>'[1]ITEM 01'!B16</f>
        <v>CABO ACO 6,4MM SM 7 FIOS ZINC           </v>
      </c>
      <c r="D26" s="70" t="str">
        <f>'[1]ITEM 01'!C16</f>
        <v>KG   </v>
      </c>
      <c r="E26" s="70">
        <f>'[1]ITEM 01'!D16</f>
        <v>12</v>
      </c>
      <c r="F26" s="63"/>
      <c r="G26" s="64"/>
      <c r="H26" s="25"/>
    </row>
    <row r="27" spans="1:8" ht="15">
      <c r="A27" s="60" t="s">
        <v>200</v>
      </c>
      <c r="B27" s="61"/>
      <c r="C27" s="69" t="str">
        <f>'[1]ITEM 01'!B17</f>
        <v>CABO CA   53MM2 (1/0) 7 FIOS (POPPY)    </v>
      </c>
      <c r="D27" s="70" t="str">
        <f>'[1]ITEM 01'!C17</f>
        <v>KG   </v>
      </c>
      <c r="E27" s="70">
        <f>'[1]ITEM 01'!D17</f>
        <v>11.36</v>
      </c>
      <c r="F27" s="63"/>
      <c r="G27" s="64"/>
      <c r="H27" s="25"/>
    </row>
    <row r="28" spans="1:8" ht="15">
      <c r="A28" s="60" t="s">
        <v>201</v>
      </c>
      <c r="B28" s="61"/>
      <c r="C28" s="69" t="str">
        <f>'[1]ITEM 01'!B18</f>
        <v>CABO CU XLPE 1X 1,5MM2 1KV              </v>
      </c>
      <c r="D28" s="70" t="str">
        <f>'[1]ITEM 01'!C18</f>
        <v>M1   </v>
      </c>
      <c r="E28" s="70">
        <f>'[1]ITEM 01'!D18</f>
        <v>102</v>
      </c>
      <c r="F28" s="63"/>
      <c r="G28" s="64"/>
      <c r="H28" s="25"/>
    </row>
    <row r="29" spans="1:8" ht="15">
      <c r="A29" s="60" t="s">
        <v>202</v>
      </c>
      <c r="B29" s="61"/>
      <c r="C29" s="69" t="str">
        <f>'[1]ITEM 01'!B19</f>
        <v>CABO QUADRUPLEX CA 3X1X 70+70MM2 1KV    </v>
      </c>
      <c r="D29" s="70" t="str">
        <f>'[1]ITEM 01'!C19</f>
        <v>M1   </v>
      </c>
      <c r="E29" s="70">
        <f>'[1]ITEM 01'!D19</f>
        <v>415</v>
      </c>
      <c r="F29" s="63"/>
      <c r="G29" s="64"/>
      <c r="H29" s="25"/>
    </row>
    <row r="30" spans="1:8" ht="15">
      <c r="A30" s="60" t="s">
        <v>203</v>
      </c>
      <c r="B30" s="61"/>
      <c r="C30" s="69" t="str">
        <f>'[1]ITEM 01'!B20</f>
        <v>CIMENTO CP-II-E32 50KG                  </v>
      </c>
      <c r="D30" s="70" t="str">
        <f>'[1]ITEM 01'!C20</f>
        <v>SC   </v>
      </c>
      <c r="E30" s="70">
        <f>'[1]ITEM 01'!D20</f>
        <v>3.3</v>
      </c>
      <c r="F30" s="63"/>
      <c r="G30" s="64"/>
      <c r="H30" s="25"/>
    </row>
    <row r="31" spans="1:8" ht="15">
      <c r="A31" s="60" t="s">
        <v>204</v>
      </c>
      <c r="B31" s="61"/>
      <c r="C31" s="69" t="str">
        <f>'[1]ITEM 01'!B21</f>
        <v>CINTA ACO D 170MM                       </v>
      </c>
      <c r="D31" s="70" t="str">
        <f>'[1]ITEM 01'!C21</f>
        <v>PC   </v>
      </c>
      <c r="E31" s="70">
        <f>'[1]ITEM 01'!D21</f>
        <v>1</v>
      </c>
      <c r="F31" s="63"/>
      <c r="G31" s="64"/>
      <c r="H31" s="25"/>
    </row>
    <row r="32" spans="1:8" ht="15">
      <c r="A32" s="60" t="s">
        <v>205</v>
      </c>
      <c r="B32" s="61"/>
      <c r="C32" s="69" t="str">
        <f>'[1]ITEM 01'!B22</f>
        <v>CINTA ACO D 180MM                       </v>
      </c>
      <c r="D32" s="70" t="str">
        <f>'[1]ITEM 01'!C22</f>
        <v>PC   </v>
      </c>
      <c r="E32" s="70">
        <f>'[1]ITEM 01'!D22</f>
        <v>1</v>
      </c>
      <c r="F32" s="63"/>
      <c r="G32" s="64"/>
      <c r="H32" s="25"/>
    </row>
    <row r="33" spans="1:8" ht="15">
      <c r="A33" s="60" t="s">
        <v>206</v>
      </c>
      <c r="B33" s="61"/>
      <c r="C33" s="69" t="str">
        <f>'[1]ITEM 01'!B23</f>
        <v>CINTA ACO D 190MM                       </v>
      </c>
      <c r="D33" s="70" t="str">
        <f>'[1]ITEM 01'!C23</f>
        <v>PC   </v>
      </c>
      <c r="E33" s="70">
        <f>'[1]ITEM 01'!D23</f>
        <v>2</v>
      </c>
      <c r="F33" s="63"/>
      <c r="G33" s="64"/>
      <c r="H33" s="25"/>
    </row>
    <row r="34" spans="1:8" ht="15">
      <c r="A34" s="60" t="s">
        <v>207</v>
      </c>
      <c r="B34" s="61"/>
      <c r="C34" s="69" t="str">
        <f>'[1]ITEM 01'!B24</f>
        <v>CINTA ACO D 200MM                       </v>
      </c>
      <c r="D34" s="70" t="str">
        <f>'[1]ITEM 01'!C24</f>
        <v>PC   </v>
      </c>
      <c r="E34" s="70">
        <f>'[1]ITEM 01'!D24</f>
        <v>4</v>
      </c>
      <c r="F34" s="63"/>
      <c r="G34" s="64"/>
      <c r="H34" s="25"/>
    </row>
    <row r="35" spans="1:8" ht="15">
      <c r="A35" s="60" t="s">
        <v>208</v>
      </c>
      <c r="B35" s="61"/>
      <c r="C35" s="69" t="str">
        <f>'[1]ITEM 01'!B25</f>
        <v>CINTA ACO D 210MM                       </v>
      </c>
      <c r="D35" s="70" t="str">
        <f>'[1]ITEM 01'!C25</f>
        <v>PC   </v>
      </c>
      <c r="E35" s="70">
        <f>'[1]ITEM 01'!D25</f>
        <v>3</v>
      </c>
      <c r="F35" s="63"/>
      <c r="G35" s="64"/>
      <c r="H35" s="25"/>
    </row>
    <row r="36" spans="1:8" ht="15">
      <c r="A36" s="60" t="s">
        <v>209</v>
      </c>
      <c r="B36" s="61"/>
      <c r="C36" s="69" t="str">
        <f>'[1]ITEM 01'!B26</f>
        <v>CINTA ACO D 220MM                       </v>
      </c>
      <c r="D36" s="70" t="str">
        <f>'[1]ITEM 01'!C26</f>
        <v>PC   </v>
      </c>
      <c r="E36" s="70">
        <f>'[1]ITEM 01'!D26</f>
        <v>5</v>
      </c>
      <c r="F36" s="63"/>
      <c r="G36" s="64"/>
      <c r="H36" s="25"/>
    </row>
    <row r="37" spans="1:8" ht="15">
      <c r="A37" s="60" t="s">
        <v>210</v>
      </c>
      <c r="B37" s="61"/>
      <c r="C37" s="69" t="str">
        <f>'[1]ITEM 01'!B27</f>
        <v>CINTA ACO D 230MM                       </v>
      </c>
      <c r="D37" s="70" t="str">
        <f>'[1]ITEM 01'!C27</f>
        <v>PC   </v>
      </c>
      <c r="E37" s="70">
        <f>'[1]ITEM 01'!D27</f>
        <v>4</v>
      </c>
      <c r="F37" s="63"/>
      <c r="G37" s="64"/>
      <c r="H37" s="25"/>
    </row>
    <row r="38" spans="1:8" ht="15">
      <c r="A38" s="60" t="s">
        <v>211</v>
      </c>
      <c r="B38" s="61"/>
      <c r="C38" s="69" t="str">
        <f>'[1]ITEM 01'!B28</f>
        <v>CINTA ACO D 260MM                       </v>
      </c>
      <c r="D38" s="70" t="str">
        <f>'[1]ITEM 01'!C28</f>
        <v>PC   </v>
      </c>
      <c r="E38" s="70">
        <f>'[1]ITEM 01'!D28</f>
        <v>6</v>
      </c>
      <c r="F38" s="63"/>
      <c r="G38" s="64"/>
      <c r="H38" s="25"/>
    </row>
    <row r="39" spans="1:8" ht="15">
      <c r="A39" s="60" t="s">
        <v>212</v>
      </c>
      <c r="B39" s="61"/>
      <c r="C39" s="69" t="str">
        <f>'[1]ITEM 01'!B29</f>
        <v>CONECTOR ATERRAMENTO DE FERRAGEM        </v>
      </c>
      <c r="D39" s="70" t="str">
        <f>'[1]ITEM 01'!C29</f>
        <v>PC   </v>
      </c>
      <c r="E39" s="70">
        <f>'[1]ITEM 01'!D29</f>
        <v>42</v>
      </c>
      <c r="F39" s="63"/>
      <c r="G39" s="64"/>
      <c r="H39" s="25"/>
    </row>
    <row r="40" spans="1:8" ht="15">
      <c r="A40" s="60" t="s">
        <v>213</v>
      </c>
      <c r="B40" s="61"/>
      <c r="C40" s="69" t="str">
        <f>'[1]ITEM 01'!B30</f>
        <v>CONECTOR DER CUNHA CU ITEM 1            </v>
      </c>
      <c r="D40" s="70" t="str">
        <f>'[1]ITEM 01'!C30</f>
        <v>PC   </v>
      </c>
      <c r="E40" s="70">
        <f>'[1]ITEM 01'!D30</f>
        <v>18</v>
      </c>
      <c r="F40" s="63"/>
      <c r="G40" s="64"/>
      <c r="H40" s="25"/>
    </row>
    <row r="41" spans="1:8" ht="15">
      <c r="A41" s="60" t="s">
        <v>214</v>
      </c>
      <c r="B41" s="61"/>
      <c r="C41" s="69" t="str">
        <f>'[1]ITEM 01'!B31</f>
        <v>CONECTOR H ITEM 2 CAA 27-54 / 13-34MM2  </v>
      </c>
      <c r="D41" s="70" t="str">
        <f>'[1]ITEM 01'!C31</f>
        <v>PC   </v>
      </c>
      <c r="E41" s="70">
        <f>'[1]ITEM 01'!D31</f>
        <v>20</v>
      </c>
      <c r="F41" s="63"/>
      <c r="G41" s="64"/>
      <c r="H41" s="25"/>
    </row>
    <row r="42" spans="1:8" ht="15">
      <c r="A42" s="60" t="s">
        <v>215</v>
      </c>
      <c r="B42" s="61"/>
      <c r="C42" s="69" t="str">
        <f>'[1]ITEM 01'!B32</f>
        <v>CONECTOR H ITEM 3 CAA 42-67/ 42-67MM2   </v>
      </c>
      <c r="D42" s="70" t="str">
        <f>'[1]ITEM 01'!C32</f>
        <v>PC   </v>
      </c>
      <c r="E42" s="70">
        <f>'[1]ITEM 01'!D32</f>
        <v>6</v>
      </c>
      <c r="F42" s="63"/>
      <c r="G42" s="64"/>
      <c r="H42" s="25"/>
    </row>
    <row r="43" spans="1:8" ht="15">
      <c r="A43" s="60" t="s">
        <v>216</v>
      </c>
      <c r="B43" s="61"/>
      <c r="C43" s="69" t="str">
        <f>'[1]ITEM 01'!B33</f>
        <v>CONECTOR PERFURAÇÃO 35-120/1,5MM2       </v>
      </c>
      <c r="D43" s="70" t="str">
        <f>'[1]ITEM 01'!C33</f>
        <v>PC   </v>
      </c>
      <c r="E43" s="70">
        <f>'[1]ITEM 01'!D33</f>
        <v>18</v>
      </c>
      <c r="F43" s="63"/>
      <c r="G43" s="64"/>
      <c r="H43" s="25"/>
    </row>
    <row r="44" spans="1:8" ht="15">
      <c r="A44" s="60" t="s">
        <v>217</v>
      </c>
      <c r="B44" s="61"/>
      <c r="C44" s="69" t="str">
        <f>'[1]ITEM 01'!B34</f>
        <v>CONECTOR PERFURAÇÃO 70-240/70-120MM2    </v>
      </c>
      <c r="D44" s="70" t="str">
        <f>'[1]ITEM 01'!C34</f>
        <v>PC   </v>
      </c>
      <c r="E44" s="70">
        <f>'[1]ITEM 01'!D34</f>
        <v>3</v>
      </c>
      <c r="F44" s="63"/>
      <c r="G44" s="64"/>
      <c r="H44" s="25"/>
    </row>
    <row r="45" spans="1:8" ht="15">
      <c r="A45" s="60" t="s">
        <v>218</v>
      </c>
      <c r="B45" s="61"/>
      <c r="C45" s="69" t="str">
        <f>'[1]ITEM 01'!B35</f>
        <v>CONECTOR TERM CU   16mm 1F PRESSAO      </v>
      </c>
      <c r="D45" s="70" t="str">
        <f>'[1]ITEM 01'!C35</f>
        <v>PC   </v>
      </c>
      <c r="E45" s="70">
        <f>'[1]ITEM 01'!D35</f>
        <v>2</v>
      </c>
      <c r="F45" s="63"/>
      <c r="G45" s="64"/>
      <c r="H45" s="25"/>
    </row>
    <row r="46" spans="1:8" ht="15">
      <c r="A46" s="60" t="s">
        <v>219</v>
      </c>
      <c r="B46" s="61"/>
      <c r="C46" s="69" t="str">
        <f>'[1]ITEM 01'!B36</f>
        <v>IDENTIFICADOR DE FASE A                 </v>
      </c>
      <c r="D46" s="70" t="str">
        <f>'[1]ITEM 01'!C36</f>
        <v>PC   </v>
      </c>
      <c r="E46" s="70">
        <f>'[1]ITEM 01'!D36</f>
        <v>10</v>
      </c>
      <c r="F46" s="63"/>
      <c r="G46" s="64"/>
      <c r="H46" s="25"/>
    </row>
    <row r="47" spans="1:8" ht="15">
      <c r="A47" s="60" t="s">
        <v>220</v>
      </c>
      <c r="B47" s="61"/>
      <c r="C47" s="69" t="str">
        <f>'[1]ITEM 01'!B37</f>
        <v>IDENTIFICADOR DE FASE B                 </v>
      </c>
      <c r="D47" s="70" t="str">
        <f>'[1]ITEM 01'!C37</f>
        <v>PC   </v>
      </c>
      <c r="E47" s="70">
        <f>'[1]ITEM 01'!D37</f>
        <v>10</v>
      </c>
      <c r="F47" s="63"/>
      <c r="G47" s="64"/>
      <c r="H47" s="25"/>
    </row>
    <row r="48" spans="1:8" ht="15">
      <c r="A48" s="60" t="s">
        <v>221</v>
      </c>
      <c r="B48" s="61"/>
      <c r="C48" s="69" t="str">
        <f>'[1]ITEM 01'!B38</f>
        <v>ISOLADOR ROLDANA PORCELANA              </v>
      </c>
      <c r="D48" s="70" t="str">
        <f>'[1]ITEM 01'!C38</f>
        <v>PC   </v>
      </c>
      <c r="E48" s="70">
        <f>'[1]ITEM 01'!D38</f>
        <v>3</v>
      </c>
      <c r="F48" s="63"/>
      <c r="G48" s="64"/>
      <c r="H48" s="25"/>
    </row>
    <row r="49" spans="1:8" ht="15">
      <c r="A49" s="60" t="s">
        <v>222</v>
      </c>
      <c r="B49" s="61"/>
      <c r="C49" s="69" t="str">
        <f>'[1]ITEM 01'!B39</f>
        <v>LAMPADA VS 100W AP E-40 TUBULAR         </v>
      </c>
      <c r="D49" s="70" t="str">
        <f>'[1]ITEM 01'!C39</f>
        <v>PC   </v>
      </c>
      <c r="E49" s="70">
        <f>'[1]ITEM 01'!D39</f>
        <v>8</v>
      </c>
      <c r="F49" s="63"/>
      <c r="G49" s="64"/>
      <c r="H49" s="25"/>
    </row>
    <row r="50" spans="1:8" ht="15">
      <c r="A50" s="60" t="s">
        <v>223</v>
      </c>
      <c r="B50" s="61"/>
      <c r="C50" s="69" t="str">
        <f>'[1]ITEM 01'!B40</f>
        <v>LUMINARIA C/EQUIP VS100W VIDRO PLANO    </v>
      </c>
      <c r="D50" s="70" t="str">
        <f>'[1]ITEM 01'!C40</f>
        <v>PC   </v>
      </c>
      <c r="E50" s="70">
        <f>'[1]ITEM 01'!D40</f>
        <v>8</v>
      </c>
      <c r="F50" s="63"/>
      <c r="G50" s="64"/>
      <c r="H50" s="25"/>
    </row>
    <row r="51" spans="1:8" ht="15">
      <c r="A51" s="60" t="s">
        <v>224</v>
      </c>
      <c r="B51" s="61"/>
      <c r="C51" s="69" t="str">
        <f>'[1]ITEM 01'!B41</f>
        <v>OLHAL P/ PARAFUSO CL 50KN               </v>
      </c>
      <c r="D51" s="70" t="str">
        <f>'[1]ITEM 01'!C41</f>
        <v>PC   </v>
      </c>
      <c r="E51" s="70">
        <f>'[1]ITEM 01'!D41</f>
        <v>21</v>
      </c>
      <c r="F51" s="63"/>
      <c r="G51" s="64"/>
      <c r="H51" s="25"/>
    </row>
    <row r="52" spans="1:8" ht="15">
      <c r="A52" s="60" t="s">
        <v>225</v>
      </c>
      <c r="B52" s="61"/>
      <c r="C52" s="69" t="str">
        <f>'[1]ITEM 01'!B42</f>
        <v>PARAFUSO CABECA ABAULADA M16X 45MM      </v>
      </c>
      <c r="D52" s="70" t="str">
        <f>'[1]ITEM 01'!C42</f>
        <v>PC   </v>
      </c>
      <c r="E52" s="70">
        <f>'[1]ITEM 01'!D42</f>
        <v>10</v>
      </c>
      <c r="F52" s="63"/>
      <c r="G52" s="64"/>
      <c r="H52" s="25"/>
    </row>
    <row r="53" spans="1:8" ht="15">
      <c r="A53" s="60" t="s">
        <v>226</v>
      </c>
      <c r="B53" s="61"/>
      <c r="C53" s="69" t="str">
        <f>'[1]ITEM 01'!B43</f>
        <v>PARAFUSO CABECA ABAULADA M16X 70MM      </v>
      </c>
      <c r="D53" s="70" t="str">
        <f>'[1]ITEM 01'!C43</f>
        <v>PC   </v>
      </c>
      <c r="E53" s="70">
        <f>'[1]ITEM 01'!D43</f>
        <v>20</v>
      </c>
      <c r="F53" s="63"/>
      <c r="G53" s="64"/>
      <c r="H53" s="25"/>
    </row>
    <row r="54" spans="1:8" ht="15">
      <c r="A54" s="60" t="s">
        <v>227</v>
      </c>
      <c r="B54" s="61"/>
      <c r="C54" s="69" t="str">
        <f>'[1]ITEM 01'!B44</f>
        <v>PARAFUSO CABECA QUADRADA M16X250MM      </v>
      </c>
      <c r="D54" s="70" t="str">
        <f>'[1]ITEM 01'!C44</f>
        <v>PC   </v>
      </c>
      <c r="E54" s="70">
        <f>'[1]ITEM 01'!D44</f>
        <v>11</v>
      </c>
      <c r="F54" s="63"/>
      <c r="G54" s="64"/>
      <c r="H54" s="25"/>
    </row>
    <row r="55" spans="1:8" ht="15">
      <c r="A55" s="60" t="s">
        <v>228</v>
      </c>
      <c r="B55" s="61"/>
      <c r="C55" s="69" t="str">
        <f>'[1]ITEM 01'!B45</f>
        <v>PARAFUSO CABECA QUADRADA M16X300MM      </v>
      </c>
      <c r="D55" s="70" t="str">
        <f>'[1]ITEM 01'!C45</f>
        <v>PC   </v>
      </c>
      <c r="E55" s="70">
        <f>'[1]ITEM 01'!D45</f>
        <v>46</v>
      </c>
      <c r="F55" s="63"/>
      <c r="G55" s="64"/>
      <c r="H55" s="25"/>
    </row>
    <row r="56" spans="1:8" ht="15">
      <c r="A56" s="60" t="s">
        <v>229</v>
      </c>
      <c r="B56" s="61"/>
      <c r="C56" s="69" t="str">
        <f>'[1]ITEM 01'!B46</f>
        <v>POSTE CONCRETO CIRCULAR 11M   600DAN    </v>
      </c>
      <c r="D56" s="70" t="str">
        <f>'[1]ITEM 01'!C46</f>
        <v>PC   </v>
      </c>
      <c r="E56" s="70">
        <f>'[1]ITEM 01'!D46</f>
        <v>1</v>
      </c>
      <c r="F56" s="63"/>
      <c r="G56" s="64"/>
      <c r="H56" s="25"/>
    </row>
    <row r="57" spans="1:8" ht="15">
      <c r="A57" s="60" t="s">
        <v>230</v>
      </c>
      <c r="B57" s="61"/>
      <c r="C57" s="69" t="str">
        <f>'[1]ITEM 01'!B47</f>
        <v>POSTE CONCRETO DUPLO T 11M 300DAN       </v>
      </c>
      <c r="D57" s="70" t="str">
        <f>'[1]ITEM 01'!C47</f>
        <v>PC   </v>
      </c>
      <c r="E57" s="70">
        <f>'[1]ITEM 01'!D47</f>
        <v>7</v>
      </c>
      <c r="F57" s="63"/>
      <c r="G57" s="64"/>
      <c r="H57" s="25"/>
    </row>
    <row r="58" spans="1:8" ht="15">
      <c r="A58" s="60" t="s">
        <v>231</v>
      </c>
      <c r="B58" s="61"/>
      <c r="C58" s="69" t="str">
        <f>'[1]ITEM 01'!B48</f>
        <v>RELE FOTOELETRONICO                     </v>
      </c>
      <c r="D58" s="70" t="str">
        <f>'[1]ITEM 01'!C48</f>
        <v>PC   </v>
      </c>
      <c r="E58" s="70">
        <f>'[1]ITEM 01'!D48</f>
        <v>8</v>
      </c>
      <c r="F58" s="63"/>
      <c r="G58" s="64"/>
      <c r="H58" s="25"/>
    </row>
    <row r="59" spans="1:8" ht="15">
      <c r="A59" s="60" t="s">
        <v>232</v>
      </c>
      <c r="B59" s="61"/>
      <c r="C59" s="69" t="str">
        <f>'[1]ITEM 01'!B49</f>
        <v>SAPATILHA                               </v>
      </c>
      <c r="D59" s="70" t="str">
        <f>'[1]ITEM 01'!C49</f>
        <v>PC   </v>
      </c>
      <c r="E59" s="70">
        <f>'[1]ITEM 01'!D49</f>
        <v>8</v>
      </c>
      <c r="F59" s="63"/>
      <c r="G59" s="64"/>
      <c r="H59" s="25"/>
    </row>
    <row r="60" spans="1:8" ht="15">
      <c r="A60" s="60"/>
      <c r="B60" s="61"/>
      <c r="C60" s="71" t="str">
        <f>C12</f>
        <v>TOTAL DO ITEM</v>
      </c>
      <c r="D60" s="70"/>
      <c r="E60" s="63"/>
      <c r="F60" s="63"/>
      <c r="G60" s="66"/>
      <c r="H60" s="25"/>
    </row>
    <row r="61" spans="1:8" ht="30">
      <c r="A61" s="67">
        <v>3</v>
      </c>
      <c r="B61" s="61"/>
      <c r="C61" s="68" t="s">
        <v>233</v>
      </c>
      <c r="D61" s="70"/>
      <c r="E61" s="63"/>
      <c r="F61" s="63"/>
      <c r="G61" s="66"/>
      <c r="H61" s="25"/>
    </row>
    <row r="62" spans="1:8" ht="15">
      <c r="A62" s="60" t="s">
        <v>234</v>
      </c>
      <c r="B62" s="61"/>
      <c r="C62" s="69" t="str">
        <f>'[1]ITEM 02'!B4</f>
        <v>ALCA CONECTOR ESTRIBO ABERTA            </v>
      </c>
      <c r="D62" s="93" t="str">
        <f>'[1]ITEM 02'!C4</f>
        <v>PC   </v>
      </c>
      <c r="E62" s="93">
        <f>'[1]ITEM 02'!D4</f>
        <v>2</v>
      </c>
      <c r="F62" s="63"/>
      <c r="G62" s="64"/>
      <c r="H62" s="25"/>
    </row>
    <row r="63" spans="1:8" ht="15">
      <c r="A63" s="60" t="s">
        <v>235</v>
      </c>
      <c r="B63" s="61"/>
      <c r="C63" s="69" t="str">
        <f>'[1]ITEM 02'!B5</f>
        <v>ALCA PREF CB CA/CAL  70MM2 MULTIPLEX    </v>
      </c>
      <c r="D63" s="93" t="str">
        <f>'[1]ITEM 02'!C5</f>
        <v>PC   </v>
      </c>
      <c r="E63" s="93">
        <f>'[1]ITEM 02'!D5</f>
        <v>2</v>
      </c>
      <c r="F63" s="63"/>
      <c r="G63" s="64"/>
      <c r="H63" s="25"/>
    </row>
    <row r="64" spans="1:8" ht="15">
      <c r="A64" s="60" t="s">
        <v>236</v>
      </c>
      <c r="B64" s="61"/>
      <c r="C64" s="69" t="str">
        <f>'[1]ITEM 02'!B6</f>
        <v>ARRUELA QUADRADA 38X18X3MM              </v>
      </c>
      <c r="D64" s="93" t="str">
        <f>'[1]ITEM 02'!C6</f>
        <v>PC   </v>
      </c>
      <c r="E64" s="93">
        <f>'[1]ITEM 02'!D6</f>
        <v>4</v>
      </c>
      <c r="F64" s="63"/>
      <c r="G64" s="64"/>
      <c r="H64" s="25"/>
    </row>
    <row r="65" spans="1:8" ht="15">
      <c r="A65" s="60" t="s">
        <v>237</v>
      </c>
      <c r="B65" s="61"/>
      <c r="C65" s="69" t="str">
        <f>'[1]ITEM 02'!B7</f>
        <v>BRACADEIRA PLASTICA CABO MULTIPLEXADO   </v>
      </c>
      <c r="D65" s="93" t="str">
        <f>'[1]ITEM 02'!C7</f>
        <v>PC   </v>
      </c>
      <c r="E65" s="93">
        <f>'[1]ITEM 02'!D7</f>
        <v>6</v>
      </c>
      <c r="F65" s="63"/>
      <c r="G65" s="64"/>
      <c r="H65" s="25"/>
    </row>
    <row r="66" spans="1:8" ht="15">
      <c r="A66" s="60" t="s">
        <v>238</v>
      </c>
      <c r="B66" s="61"/>
      <c r="C66" s="69" t="str">
        <f>'[1]ITEM 02'!B8</f>
        <v>BRACO IP TIPO MEDIO                     </v>
      </c>
      <c r="D66" s="93" t="str">
        <f>'[1]ITEM 02'!C8</f>
        <v>PC   </v>
      </c>
      <c r="E66" s="93">
        <f>'[1]ITEM 02'!D8</f>
        <v>1</v>
      </c>
      <c r="F66" s="63"/>
      <c r="G66" s="64"/>
      <c r="H66" s="25"/>
    </row>
    <row r="67" spans="1:8" ht="15">
      <c r="A67" s="60" t="s">
        <v>239</v>
      </c>
      <c r="B67" s="61"/>
      <c r="C67" s="69" t="str">
        <f>'[1]ITEM 02'!B9</f>
        <v>CABO ACO 6,4MM SM 7 FIOS ZINC           </v>
      </c>
      <c r="D67" s="93" t="str">
        <f>'[1]ITEM 02'!C9</f>
        <v>KG   </v>
      </c>
      <c r="E67" s="93">
        <f>'[1]ITEM 02'!D9</f>
        <v>2.4</v>
      </c>
      <c r="F67" s="63"/>
      <c r="G67" s="64"/>
      <c r="H67" s="25"/>
    </row>
    <row r="68" spans="1:8" ht="15">
      <c r="A68" s="60" t="s">
        <v>240</v>
      </c>
      <c r="B68" s="61"/>
      <c r="C68" s="69" t="str">
        <f>'[1]ITEM 02'!B10</f>
        <v>CABO CU XLPE 1X 1,5MM2 1KV              </v>
      </c>
      <c r="D68" s="93" t="str">
        <f>'[1]ITEM 02'!C10</f>
        <v>M1   </v>
      </c>
      <c r="E68" s="93">
        <f>'[1]ITEM 02'!D10</f>
        <v>12</v>
      </c>
      <c r="F68" s="63"/>
      <c r="G68" s="64"/>
      <c r="H68" s="25"/>
    </row>
    <row r="69" spans="1:8" ht="15">
      <c r="A69" s="60" t="s">
        <v>241</v>
      </c>
      <c r="B69" s="61"/>
      <c r="C69" s="69" t="str">
        <f>'[1]ITEM 02'!B11</f>
        <v>CABO QUADRUPLEX CA 3X1X 70+70MM2 1KV    </v>
      </c>
      <c r="D69" s="93" t="str">
        <f>'[1]ITEM 02'!C11</f>
        <v>M1   </v>
      </c>
      <c r="E69" s="93">
        <f>'[1]ITEM 02'!D11</f>
        <v>65</v>
      </c>
      <c r="F69" s="63"/>
      <c r="G69" s="64"/>
      <c r="H69" s="25"/>
    </row>
    <row r="70" spans="1:8" ht="15">
      <c r="A70" s="60" t="s">
        <v>242</v>
      </c>
      <c r="B70" s="61"/>
      <c r="C70" s="69" t="str">
        <f>'[1]ITEM 02'!B12</f>
        <v>CINTA ACO D 200MM                       </v>
      </c>
      <c r="D70" s="93" t="str">
        <f>'[1]ITEM 02'!C12</f>
        <v>PC   </v>
      </c>
      <c r="E70" s="93">
        <f>'[1]ITEM 02'!D12</f>
        <v>1</v>
      </c>
      <c r="F70" s="63"/>
      <c r="G70" s="64"/>
      <c r="H70" s="25"/>
    </row>
    <row r="71" spans="1:8" ht="15">
      <c r="A71" s="60" t="s">
        <v>243</v>
      </c>
      <c r="B71" s="61"/>
      <c r="C71" s="69" t="str">
        <f>'[1]ITEM 02'!B13</f>
        <v>CINTA ACO D 210MM                       </v>
      </c>
      <c r="D71" s="93" t="str">
        <f>'[1]ITEM 02'!C13</f>
        <v>PC   </v>
      </c>
      <c r="E71" s="93">
        <f>'[1]ITEM 02'!D13</f>
        <v>1</v>
      </c>
      <c r="F71" s="63"/>
      <c r="G71" s="64"/>
      <c r="H71" s="25"/>
    </row>
    <row r="72" spans="1:8" ht="15">
      <c r="A72" s="60" t="s">
        <v>244</v>
      </c>
      <c r="B72" s="61"/>
      <c r="C72" s="69" t="str">
        <f>'[1]ITEM 02'!B14</f>
        <v>CONECTOR ATERRAMENTO DE FERRAGEM        </v>
      </c>
      <c r="D72" s="93" t="str">
        <f>'[1]ITEM 02'!C14</f>
        <v>PC   </v>
      </c>
      <c r="E72" s="93">
        <f>'[1]ITEM 02'!D14</f>
        <v>3</v>
      </c>
      <c r="F72" s="63"/>
      <c r="G72" s="64"/>
      <c r="H72" s="25"/>
    </row>
    <row r="73" spans="1:8" ht="15">
      <c r="A73" s="60" t="s">
        <v>245</v>
      </c>
      <c r="B73" s="61"/>
      <c r="C73" s="69" t="str">
        <f>'[1]ITEM 02'!B15</f>
        <v>CONECTOR DER CUNHA CU ITEM 1            </v>
      </c>
      <c r="D73" s="93" t="str">
        <f>'[1]ITEM 02'!C15</f>
        <v>PC   </v>
      </c>
      <c r="E73" s="93">
        <f>'[1]ITEM 02'!D15</f>
        <v>1</v>
      </c>
      <c r="F73" s="63"/>
      <c r="G73" s="64"/>
      <c r="H73" s="25"/>
    </row>
    <row r="74" spans="1:8" ht="15">
      <c r="A74" s="60" t="s">
        <v>246</v>
      </c>
      <c r="B74" s="61"/>
      <c r="C74" s="69" t="str">
        <f>'[1]ITEM 02'!B16</f>
        <v>CONECTOR H ITEM 1 CAA 13-34 / 13-34MM2  </v>
      </c>
      <c r="D74" s="93" t="str">
        <f>'[1]ITEM 02'!C16</f>
        <v>PC   </v>
      </c>
      <c r="E74" s="93">
        <f>'[1]ITEM 02'!D16</f>
        <v>1</v>
      </c>
      <c r="F74" s="63"/>
      <c r="G74" s="64"/>
      <c r="H74" s="25"/>
    </row>
    <row r="75" spans="1:8" ht="15">
      <c r="A75" s="60" t="s">
        <v>247</v>
      </c>
      <c r="B75" s="61"/>
      <c r="C75" s="69" t="str">
        <f>'[1]ITEM 02'!B17</f>
        <v>CONECTOR H ITEM 2 CAA 27-54 / 13-34MM2  </v>
      </c>
      <c r="D75" s="93" t="str">
        <f>'[1]ITEM 02'!C17</f>
        <v>PC   </v>
      </c>
      <c r="E75" s="93">
        <f>'[1]ITEM 02'!D17</f>
        <v>6</v>
      </c>
      <c r="F75" s="63"/>
      <c r="G75" s="64"/>
      <c r="H75" s="25"/>
    </row>
    <row r="76" spans="1:8" ht="15">
      <c r="A76" s="60" t="s">
        <v>248</v>
      </c>
      <c r="B76" s="61"/>
      <c r="C76" s="69" t="str">
        <f>'[1]ITEM 02'!B18</f>
        <v>CONECTOR H ITEM 3 CAA 42-67/ 42-67MM2   </v>
      </c>
      <c r="D76" s="93" t="str">
        <f>'[1]ITEM 02'!C18</f>
        <v>PC   </v>
      </c>
      <c r="E76" s="93">
        <f>'[1]ITEM 02'!D18</f>
        <v>2</v>
      </c>
      <c r="F76" s="63"/>
      <c r="G76" s="64"/>
      <c r="H76" s="25"/>
    </row>
    <row r="77" spans="1:8" ht="15">
      <c r="A77" s="60" t="s">
        <v>249</v>
      </c>
      <c r="B77" s="61"/>
      <c r="C77" s="69" t="str">
        <f>'[1]ITEM 02'!B19</f>
        <v>CONECTOR PERFURAÇÃO 35-120/1,5MM2       </v>
      </c>
      <c r="D77" s="93" t="str">
        <f>'[1]ITEM 02'!C19</f>
        <v>PC   </v>
      </c>
      <c r="E77" s="93">
        <f>'[1]ITEM 02'!D19</f>
        <v>3</v>
      </c>
      <c r="F77" s="63"/>
      <c r="G77" s="64"/>
      <c r="H77" s="25"/>
    </row>
    <row r="78" spans="1:8" ht="15">
      <c r="A78" s="60" t="s">
        <v>250</v>
      </c>
      <c r="B78" s="61"/>
      <c r="C78" s="69" t="str">
        <f>'[1]ITEM 02'!B20</f>
        <v>CONECTOR TERM COMP CB ACO 6.4MM 1 FURO  </v>
      </c>
      <c r="D78" s="93" t="str">
        <f>'[1]ITEM 02'!C20</f>
        <v>PC   </v>
      </c>
      <c r="E78" s="93">
        <f>'[1]ITEM 02'!D20</f>
        <v>3</v>
      </c>
      <c r="F78" s="63"/>
      <c r="G78" s="64"/>
      <c r="H78" s="25"/>
    </row>
    <row r="79" spans="1:8" ht="15">
      <c r="A79" s="60" t="s">
        <v>251</v>
      </c>
      <c r="B79" s="61"/>
      <c r="C79" s="69" t="str">
        <f>'[1]ITEM 02'!B21</f>
        <v>HASTE ATERRAMENTO 2400MM ACO            </v>
      </c>
      <c r="D79" s="93" t="str">
        <f>'[1]ITEM 02'!C21</f>
        <v>PC   </v>
      </c>
      <c r="E79" s="93">
        <f>'[1]ITEM 02'!D21</f>
        <v>2</v>
      </c>
      <c r="F79" s="63"/>
      <c r="G79" s="64"/>
      <c r="H79" s="25"/>
    </row>
    <row r="80" spans="1:8" ht="15">
      <c r="A80" s="60" t="s">
        <v>252</v>
      </c>
      <c r="B80" s="61"/>
      <c r="C80" s="69" t="str">
        <f>'[1]ITEM 02'!B22</f>
        <v>IDENTIFICADOR DE FASE A                 </v>
      </c>
      <c r="D80" s="93" t="str">
        <f>'[1]ITEM 02'!C22</f>
        <v>PC   </v>
      </c>
      <c r="E80" s="93">
        <f>'[1]ITEM 02'!D22</f>
        <v>2</v>
      </c>
      <c r="F80" s="63"/>
      <c r="G80" s="64"/>
      <c r="H80" s="25"/>
    </row>
    <row r="81" spans="1:8" ht="15">
      <c r="A81" s="60" t="s">
        <v>253</v>
      </c>
      <c r="B81" s="61"/>
      <c r="C81" s="69" t="str">
        <f>'[1]ITEM 02'!B23</f>
        <v>IDENTIFICADOR DE FASE B                 </v>
      </c>
      <c r="D81" s="93" t="str">
        <f>'[1]ITEM 02'!C23</f>
        <v>PC   </v>
      </c>
      <c r="E81" s="93">
        <f>'[1]ITEM 02'!D23</f>
        <v>2</v>
      </c>
      <c r="F81" s="63"/>
      <c r="G81" s="64"/>
      <c r="H81" s="25"/>
    </row>
    <row r="82" spans="1:8" ht="15">
      <c r="A82" s="60" t="s">
        <v>254</v>
      </c>
      <c r="B82" s="61"/>
      <c r="C82" s="69" t="str">
        <f>'[1]ITEM 02'!B24</f>
        <v>LAMPADA VS 100W AP E-40 TUBULAR         </v>
      </c>
      <c r="D82" s="93" t="str">
        <f>'[1]ITEM 02'!C24</f>
        <v>PC   </v>
      </c>
      <c r="E82" s="93">
        <f>'[1]ITEM 02'!D24</f>
        <v>1</v>
      </c>
      <c r="F82" s="63"/>
      <c r="G82" s="64"/>
      <c r="H82" s="25"/>
    </row>
    <row r="83" spans="1:8" ht="15">
      <c r="A83" s="60" t="s">
        <v>255</v>
      </c>
      <c r="B83" s="61"/>
      <c r="C83" s="69" t="str">
        <f>'[1]ITEM 02'!B25</f>
        <v>LUMINARIA C/EQUIP VS100W VIDRO PLANO    </v>
      </c>
      <c r="D83" s="93" t="str">
        <f>'[1]ITEM 02'!C25</f>
        <v>PC   </v>
      </c>
      <c r="E83" s="93">
        <f>'[1]ITEM 02'!D25</f>
        <v>1</v>
      </c>
      <c r="F83" s="63"/>
      <c r="G83" s="64"/>
      <c r="H83" s="25"/>
    </row>
    <row r="84" spans="1:8" ht="15">
      <c r="A84" s="60" t="s">
        <v>256</v>
      </c>
      <c r="B84" s="61"/>
      <c r="C84" s="69" t="str">
        <f>'[1]ITEM 02'!B26</f>
        <v>OLHAL P/ PARAFUSO CL 50KN               </v>
      </c>
      <c r="D84" s="93" t="str">
        <f>'[1]ITEM 02'!C26</f>
        <v>PC   </v>
      </c>
      <c r="E84" s="93">
        <f>'[1]ITEM 02'!D26</f>
        <v>7</v>
      </c>
      <c r="F84" s="63"/>
      <c r="G84" s="64"/>
      <c r="H84" s="25"/>
    </row>
    <row r="85" spans="1:8" ht="15">
      <c r="A85" s="60" t="s">
        <v>257</v>
      </c>
      <c r="B85" s="61"/>
      <c r="C85" s="69" t="str">
        <f>'[1]ITEM 02'!B27</f>
        <v>PARAFUSO CABECA ABAULADA M16X 45MM      </v>
      </c>
      <c r="D85" s="93" t="str">
        <f>'[1]ITEM 02'!C27</f>
        <v>PC   </v>
      </c>
      <c r="E85" s="93">
        <f>'[1]ITEM 02'!D27</f>
        <v>3</v>
      </c>
      <c r="F85" s="63"/>
      <c r="G85" s="64"/>
      <c r="H85" s="25"/>
    </row>
    <row r="86" spans="1:8" ht="15">
      <c r="A86" s="60" t="s">
        <v>258</v>
      </c>
      <c r="B86" s="61"/>
      <c r="C86" s="69" t="str">
        <f>'[1]ITEM 02'!B28</f>
        <v>PARAFUSO CABECA ABAULADA M16X 70MM      </v>
      </c>
      <c r="D86" s="93" t="str">
        <f>'[1]ITEM 02'!C28</f>
        <v>PC   </v>
      </c>
      <c r="E86" s="93">
        <f>'[1]ITEM 02'!D28</f>
        <v>6</v>
      </c>
      <c r="F86" s="63"/>
      <c r="G86" s="64"/>
      <c r="H86" s="25"/>
    </row>
    <row r="87" spans="1:8" ht="15">
      <c r="A87" s="60" t="s">
        <v>259</v>
      </c>
      <c r="B87" s="61"/>
      <c r="C87" s="69" t="str">
        <f>'[1]ITEM 02'!B29</f>
        <v>PARAFUSO CABECA QUADRADA M16X250MM      </v>
      </c>
      <c r="D87" s="93" t="str">
        <f>'[1]ITEM 02'!C29</f>
        <v>PC   </v>
      </c>
      <c r="E87" s="93">
        <f>'[1]ITEM 02'!D29</f>
        <v>7</v>
      </c>
      <c r="F87" s="63"/>
      <c r="G87" s="64"/>
      <c r="H87" s="25"/>
    </row>
    <row r="88" spans="1:8" ht="15">
      <c r="A88" s="60" t="s">
        <v>260</v>
      </c>
      <c r="B88" s="61"/>
      <c r="C88" s="69" t="str">
        <f>'[1]ITEM 02'!B30</f>
        <v>PARAFUSO CABECA QUADRADA M16X300MM      </v>
      </c>
      <c r="D88" s="93" t="str">
        <f>'[1]ITEM 02'!C30</f>
        <v>PC   </v>
      </c>
      <c r="E88" s="93">
        <f>'[1]ITEM 02'!D30</f>
        <v>4</v>
      </c>
      <c r="F88" s="63"/>
      <c r="G88" s="64"/>
      <c r="H88" s="25"/>
    </row>
    <row r="89" spans="1:8" ht="15">
      <c r="A89" s="60" t="s">
        <v>261</v>
      </c>
      <c r="B89" s="61"/>
      <c r="C89" s="69" t="str">
        <f>'[1]ITEM 02'!B31</f>
        <v>POSTE CONCRETO DUPLO T 11M 300DAN       </v>
      </c>
      <c r="D89" s="93" t="str">
        <f>'[1]ITEM 02'!C31</f>
        <v>PC   </v>
      </c>
      <c r="E89" s="93">
        <f>'[1]ITEM 02'!D31</f>
        <v>1</v>
      </c>
      <c r="F89" s="63"/>
      <c r="G89" s="64"/>
      <c r="H89" s="25"/>
    </row>
    <row r="90" spans="1:8" ht="15">
      <c r="A90" s="60" t="s">
        <v>262</v>
      </c>
      <c r="B90" s="61"/>
      <c r="C90" s="69" t="str">
        <f>'[1]ITEM 02'!B32</f>
        <v>RELE FOTOELETRONICO                     </v>
      </c>
      <c r="D90" s="93" t="str">
        <f>'[1]ITEM 02'!C32</f>
        <v>PC   </v>
      </c>
      <c r="E90" s="93">
        <f>'[1]ITEM 02'!D32</f>
        <v>1</v>
      </c>
      <c r="F90" s="63"/>
      <c r="G90" s="64"/>
      <c r="H90" s="25"/>
    </row>
    <row r="91" spans="1:8" ht="15">
      <c r="A91" s="60" t="s">
        <v>263</v>
      </c>
      <c r="B91" s="61"/>
      <c r="C91" s="69" t="str">
        <f>'[1]ITEM 02'!B33</f>
        <v>SAPATILHA                               </v>
      </c>
      <c r="D91" s="93" t="str">
        <f>'[1]ITEM 02'!C33</f>
        <v>PC   </v>
      </c>
      <c r="E91" s="93">
        <f>'[1]ITEM 02'!D33</f>
        <v>1</v>
      </c>
      <c r="F91" s="63"/>
      <c r="G91" s="64"/>
      <c r="H91" s="25"/>
    </row>
    <row r="92" spans="1:8" ht="15">
      <c r="A92" s="60"/>
      <c r="B92" s="61"/>
      <c r="C92" s="65" t="str">
        <f>C60</f>
        <v>TOTAL DO ITEM</v>
      </c>
      <c r="D92" s="70"/>
      <c r="E92" s="63"/>
      <c r="F92" s="63"/>
      <c r="G92" s="66"/>
      <c r="H92" s="25"/>
    </row>
    <row r="93" spans="1:8" ht="30">
      <c r="A93" s="67">
        <v>4</v>
      </c>
      <c r="B93" s="61"/>
      <c r="C93" s="68" t="s">
        <v>751</v>
      </c>
      <c r="D93" s="70"/>
      <c r="E93" s="63"/>
      <c r="F93" s="63"/>
      <c r="G93" s="64"/>
      <c r="H93" s="25"/>
    </row>
    <row r="94" spans="1:8" ht="15">
      <c r="A94" s="60" t="s">
        <v>270</v>
      </c>
      <c r="B94" s="61"/>
      <c r="C94" s="84" t="str">
        <f>'ITEM 03'!B4</f>
        <v>ALCA CONECTOR ESTRIBO ABERTA            </v>
      </c>
      <c r="D94" s="93" t="str">
        <f>'ITEM 03'!C4</f>
        <v>PC   </v>
      </c>
      <c r="E94" s="93">
        <f>'ITEM 03'!D4</f>
        <v>2</v>
      </c>
      <c r="F94" s="63"/>
      <c r="G94" s="64"/>
      <c r="H94" s="25"/>
    </row>
    <row r="95" spans="1:8" ht="15">
      <c r="A95" s="60" t="s">
        <v>271</v>
      </c>
      <c r="B95" s="61"/>
      <c r="C95" s="84" t="str">
        <f>'ITEM 03'!B5</f>
        <v>ALCA PREF CB CA/CAL  70MM2 MULTIPLEX    </v>
      </c>
      <c r="D95" s="93" t="str">
        <f>'ITEM 03'!C5</f>
        <v>PC   </v>
      </c>
      <c r="E95" s="93">
        <f>'ITEM 03'!D5</f>
        <v>2</v>
      </c>
      <c r="F95" s="63"/>
      <c r="G95" s="64"/>
      <c r="H95" s="25"/>
    </row>
    <row r="96" spans="1:8" ht="15">
      <c r="A96" s="60" t="s">
        <v>272</v>
      </c>
      <c r="B96" s="61"/>
      <c r="C96" s="84" t="str">
        <f>'ITEM 03'!B6</f>
        <v>ARRUELA QUADRADA 38X18X3MM              </v>
      </c>
      <c r="D96" s="93" t="str">
        <f>'ITEM 03'!C6</f>
        <v>PC   </v>
      </c>
      <c r="E96" s="93">
        <f>'ITEM 03'!D6</f>
        <v>6</v>
      </c>
      <c r="F96" s="63"/>
      <c r="G96" s="64"/>
      <c r="H96" s="25"/>
    </row>
    <row r="97" spans="1:8" ht="15">
      <c r="A97" s="60" t="s">
        <v>273</v>
      </c>
      <c r="B97" s="61"/>
      <c r="C97" s="84" t="str">
        <f>'ITEM 03'!B7</f>
        <v>BRACADEIRA PLASTICA CABO MULTIPLEXADO   </v>
      </c>
      <c r="D97" s="93" t="str">
        <f>'ITEM 03'!C7</f>
        <v>PC   </v>
      </c>
      <c r="E97" s="93">
        <f>'ITEM 03'!D7</f>
        <v>6</v>
      </c>
      <c r="F97" s="63"/>
      <c r="G97" s="64"/>
      <c r="H97" s="25"/>
    </row>
    <row r="98" spans="1:8" ht="15">
      <c r="A98" s="60" t="s">
        <v>274</v>
      </c>
      <c r="B98" s="61"/>
      <c r="C98" s="84" t="str">
        <f>'ITEM 03'!B8</f>
        <v>BRACO IP TIPO MEDIO                     </v>
      </c>
      <c r="D98" s="93" t="str">
        <f>'ITEM 03'!C8</f>
        <v>PC   </v>
      </c>
      <c r="E98" s="93">
        <f>'ITEM 03'!D8</f>
        <v>1</v>
      </c>
      <c r="F98" s="63"/>
      <c r="G98" s="64"/>
      <c r="H98" s="25"/>
    </row>
    <row r="99" spans="1:8" ht="15">
      <c r="A99" s="60" t="s">
        <v>275</v>
      </c>
      <c r="B99" s="61"/>
      <c r="C99" s="84" t="str">
        <f>'ITEM 03'!B9</f>
        <v>CABO ACO 6,4MM SM 7 FIOS ZINC           </v>
      </c>
      <c r="D99" s="93" t="str">
        <f>'ITEM 03'!C9</f>
        <v>KG   </v>
      </c>
      <c r="E99" s="93">
        <f>'ITEM 03'!D9</f>
        <v>2.4</v>
      </c>
      <c r="F99" s="63"/>
      <c r="G99" s="64"/>
      <c r="H99" s="25"/>
    </row>
    <row r="100" spans="1:8" ht="15">
      <c r="A100" s="60" t="s">
        <v>276</v>
      </c>
      <c r="B100" s="61"/>
      <c r="C100" s="84" t="str">
        <f>'ITEM 03'!B10</f>
        <v>CABO CU XLPE 1X 1,5MM2 1KV              </v>
      </c>
      <c r="D100" s="93" t="str">
        <f>'ITEM 03'!C10</f>
        <v>M1   </v>
      </c>
      <c r="E100" s="93">
        <f>'ITEM 03'!D10</f>
        <v>11</v>
      </c>
      <c r="F100" s="63"/>
      <c r="G100" s="64"/>
      <c r="H100" s="25"/>
    </row>
    <row r="101" spans="1:8" ht="15">
      <c r="A101" s="60" t="s">
        <v>277</v>
      </c>
      <c r="B101" s="61"/>
      <c r="C101" s="84" t="str">
        <f>'ITEM 03'!B11</f>
        <v>CABO QUADRUPLEX CA 3X1X 70+70MM2 1KV    </v>
      </c>
      <c r="D101" s="93" t="str">
        <f>'ITEM 03'!C11</f>
        <v>M1   </v>
      </c>
      <c r="E101" s="93">
        <f>'ITEM 03'!D11</f>
        <v>35</v>
      </c>
      <c r="F101" s="63"/>
      <c r="G101" s="64"/>
      <c r="H101" s="25"/>
    </row>
    <row r="102" spans="1:8" ht="15">
      <c r="A102" s="60" t="s">
        <v>278</v>
      </c>
      <c r="B102" s="61"/>
      <c r="C102" s="84" t="str">
        <f>'ITEM 03'!B12</f>
        <v>CONECTOR ATERRAMENTO DE FERRAGEM        </v>
      </c>
      <c r="D102" s="93" t="str">
        <f>'ITEM 03'!C12</f>
        <v>PC   </v>
      </c>
      <c r="E102" s="93">
        <f>'ITEM 03'!D12</f>
        <v>3</v>
      </c>
      <c r="F102" s="63"/>
      <c r="G102" s="64"/>
      <c r="H102" s="25"/>
    </row>
    <row r="103" spans="1:8" ht="15">
      <c r="A103" s="60" t="s">
        <v>279</v>
      </c>
      <c r="B103" s="61"/>
      <c r="C103" s="84" t="str">
        <f>'ITEM 03'!B13</f>
        <v>CONECTOR DER CUNHA CU ITEM 1            </v>
      </c>
      <c r="D103" s="93" t="str">
        <f>'ITEM 03'!C13</f>
        <v>PC   </v>
      </c>
      <c r="E103" s="93">
        <f>'ITEM 03'!D13</f>
        <v>1</v>
      </c>
      <c r="F103" s="63"/>
      <c r="G103" s="64"/>
      <c r="H103" s="25"/>
    </row>
    <row r="104" spans="1:8" ht="15">
      <c r="A104" s="60" t="s">
        <v>280</v>
      </c>
      <c r="B104" s="61"/>
      <c r="C104" s="84" t="str">
        <f>'ITEM 03'!B14</f>
        <v>CONECTOR H ITEM 1 CAA 13-34 / 13-34MM2  </v>
      </c>
      <c r="D104" s="93" t="str">
        <f>'ITEM 03'!C14</f>
        <v>PC   </v>
      </c>
      <c r="E104" s="93">
        <f>'ITEM 03'!D14</f>
        <v>1</v>
      </c>
      <c r="F104" s="63"/>
      <c r="G104" s="64"/>
      <c r="H104" s="25"/>
    </row>
    <row r="105" spans="1:8" ht="15">
      <c r="A105" s="60" t="s">
        <v>281</v>
      </c>
      <c r="B105" s="61"/>
      <c r="C105" s="84" t="str">
        <f>'ITEM 03'!B15</f>
        <v>CONECTOR H ITEM 2 CAA 27-54 / 13-34MM2  </v>
      </c>
      <c r="D105" s="93" t="str">
        <f>'ITEM 03'!C15</f>
        <v>PC   </v>
      </c>
      <c r="E105" s="93">
        <f>'ITEM 03'!D15</f>
        <v>5</v>
      </c>
      <c r="F105" s="63"/>
      <c r="G105" s="64"/>
      <c r="H105" s="25"/>
    </row>
    <row r="106" spans="1:8" ht="15">
      <c r="A106" s="60" t="s">
        <v>282</v>
      </c>
      <c r="B106" s="61"/>
      <c r="C106" s="84" t="str">
        <f>'ITEM 03'!B16</f>
        <v>CONECTOR H ITEM 3 CAA 42-67/ 42-67MM2   </v>
      </c>
      <c r="D106" s="93" t="str">
        <f>'ITEM 03'!C16</f>
        <v>PC   </v>
      </c>
      <c r="E106" s="93">
        <f>'ITEM 03'!D16</f>
        <v>2</v>
      </c>
      <c r="F106" s="63"/>
      <c r="G106" s="64"/>
      <c r="H106" s="25"/>
    </row>
    <row r="107" spans="1:8" ht="15">
      <c r="A107" s="60" t="s">
        <v>283</v>
      </c>
      <c r="B107" s="61"/>
      <c r="C107" s="84" t="str">
        <f>'ITEM 03'!B17</f>
        <v>CONECTOR PERFURAÇÃO 10-70/6-35MM2       </v>
      </c>
      <c r="D107" s="93" t="str">
        <f>'ITEM 03'!C17</f>
        <v>PC   </v>
      </c>
      <c r="E107" s="93">
        <f>'ITEM 03'!D17</f>
        <v>4</v>
      </c>
      <c r="F107" s="63"/>
      <c r="G107" s="64"/>
      <c r="H107" s="25"/>
    </row>
    <row r="108" spans="1:8" ht="15">
      <c r="A108" s="60" t="s">
        <v>284</v>
      </c>
      <c r="B108" s="61"/>
      <c r="C108" s="84" t="str">
        <f>'ITEM 03'!B18</f>
        <v>CONECTOR PERFURAÇÃO 35-120/1,5MM2       </v>
      </c>
      <c r="D108" s="93" t="str">
        <f>'ITEM 03'!C18</f>
        <v>PC   </v>
      </c>
      <c r="E108" s="93">
        <f>'ITEM 03'!D18</f>
        <v>3</v>
      </c>
      <c r="F108" s="63"/>
      <c r="G108" s="64"/>
      <c r="H108" s="25"/>
    </row>
    <row r="109" spans="1:8" ht="15">
      <c r="A109" s="60" t="s">
        <v>285</v>
      </c>
      <c r="B109" s="61"/>
      <c r="C109" s="84" t="str">
        <f>'ITEM 03'!B19</f>
        <v>CONECTOR TERM COMP CB ACO 6.4MM 1 FURO  </v>
      </c>
      <c r="D109" s="93" t="str">
        <f>'ITEM 03'!C19</f>
        <v>PC   </v>
      </c>
      <c r="E109" s="93">
        <f>'ITEM 03'!D19</f>
        <v>2</v>
      </c>
      <c r="F109" s="63"/>
      <c r="G109" s="64"/>
      <c r="H109" s="25"/>
    </row>
    <row r="110" spans="1:8" ht="15">
      <c r="A110" s="60" t="s">
        <v>286</v>
      </c>
      <c r="B110" s="61"/>
      <c r="C110" s="84" t="str">
        <f>'ITEM 03'!B20</f>
        <v>HASTE ATERRAMENTO 2400MM ACO            </v>
      </c>
      <c r="D110" s="93" t="str">
        <f>'ITEM 03'!C20</f>
        <v>PC   </v>
      </c>
      <c r="E110" s="93">
        <f>'ITEM 03'!D20</f>
        <v>2</v>
      </c>
      <c r="F110" s="63"/>
      <c r="G110" s="64"/>
      <c r="H110" s="25"/>
    </row>
    <row r="111" spans="1:8" ht="15">
      <c r="A111" s="60" t="s">
        <v>287</v>
      </c>
      <c r="B111" s="61"/>
      <c r="C111" s="84" t="str">
        <f>'ITEM 03'!B21</f>
        <v>IDENTIFICADOR DE FASE A                 </v>
      </c>
      <c r="D111" s="93" t="str">
        <f>'ITEM 03'!C21</f>
        <v>PC   </v>
      </c>
      <c r="E111" s="93">
        <f>'ITEM 03'!D21</f>
        <v>2</v>
      </c>
      <c r="F111" s="63"/>
      <c r="G111" s="64"/>
      <c r="H111" s="25"/>
    </row>
    <row r="112" spans="1:8" ht="15">
      <c r="A112" s="60" t="s">
        <v>288</v>
      </c>
      <c r="B112" s="61"/>
      <c r="C112" s="84" t="str">
        <f>'ITEM 03'!B22</f>
        <v>IDENTIFICADOR DE FASE B                 </v>
      </c>
      <c r="D112" s="93" t="str">
        <f>'ITEM 03'!C22</f>
        <v>PC   </v>
      </c>
      <c r="E112" s="93">
        <f>'ITEM 03'!D22</f>
        <v>2</v>
      </c>
      <c r="F112" s="63"/>
      <c r="G112" s="64"/>
      <c r="H112" s="25"/>
    </row>
    <row r="113" spans="1:8" ht="15">
      <c r="A113" s="60" t="s">
        <v>289</v>
      </c>
      <c r="B113" s="61"/>
      <c r="C113" s="84" t="str">
        <f>'ITEM 03'!B23</f>
        <v>LAMPADA VS 100W AP E-40 TUBULAR         </v>
      </c>
      <c r="D113" s="93" t="str">
        <f>'ITEM 03'!C23</f>
        <v>PC   </v>
      </c>
      <c r="E113" s="93">
        <f>'ITEM 03'!D23</f>
        <v>1</v>
      </c>
      <c r="F113" s="63"/>
      <c r="G113" s="64"/>
      <c r="H113" s="25"/>
    </row>
    <row r="114" spans="1:8" ht="15">
      <c r="A114" s="60" t="s">
        <v>290</v>
      </c>
      <c r="B114" s="61"/>
      <c r="C114" s="84" t="str">
        <f>'ITEM 03'!B24</f>
        <v>LUMINARIA C/EQUIP VS100W VIDRO PLANO    </v>
      </c>
      <c r="D114" s="93" t="str">
        <f>'ITEM 03'!C24</f>
        <v>PC   </v>
      </c>
      <c r="E114" s="93">
        <f>'ITEM 03'!D24</f>
        <v>1</v>
      </c>
      <c r="F114" s="63"/>
      <c r="G114" s="64"/>
      <c r="H114" s="25"/>
    </row>
    <row r="115" spans="1:8" ht="15">
      <c r="A115" s="60" t="s">
        <v>291</v>
      </c>
      <c r="B115" s="61"/>
      <c r="C115" s="84" t="str">
        <f>'ITEM 03'!B25</f>
        <v>OLHAL P/ PARAFUSO CL 50KN               </v>
      </c>
      <c r="D115" s="93" t="str">
        <f>'ITEM 03'!C25</f>
        <v>PC   </v>
      </c>
      <c r="E115" s="93">
        <f>'ITEM 03'!D25</f>
        <v>7</v>
      </c>
      <c r="F115" s="63"/>
      <c r="G115" s="64"/>
      <c r="H115" s="25"/>
    </row>
    <row r="116" spans="1:8" ht="15">
      <c r="A116" s="60" t="s">
        <v>292</v>
      </c>
      <c r="B116" s="61"/>
      <c r="C116" s="84" t="str">
        <f>'ITEM 03'!B26</f>
        <v>PARAFUSO CABECA QUADRADA M16X200MM      </v>
      </c>
      <c r="D116" s="93" t="str">
        <f>'ITEM 03'!C26</f>
        <v>PC   </v>
      </c>
      <c r="E116" s="93">
        <f>'ITEM 03'!D26</f>
        <v>2</v>
      </c>
      <c r="F116" s="63"/>
      <c r="G116" s="64"/>
      <c r="H116" s="25"/>
    </row>
    <row r="117" spans="1:8" ht="15">
      <c r="A117" s="60" t="s">
        <v>293</v>
      </c>
      <c r="B117" s="61"/>
      <c r="C117" s="84" t="str">
        <f>'ITEM 03'!B27</f>
        <v>PARAFUSO CABECA QUADRADA M16X250MM      </v>
      </c>
      <c r="D117" s="93" t="str">
        <f>'ITEM 03'!C27</f>
        <v>PC   </v>
      </c>
      <c r="E117" s="93">
        <f>'ITEM 03'!D27</f>
        <v>7</v>
      </c>
      <c r="F117" s="63"/>
      <c r="G117" s="64"/>
      <c r="H117" s="25"/>
    </row>
    <row r="118" spans="1:8" ht="15">
      <c r="A118" s="60" t="s">
        <v>294</v>
      </c>
      <c r="B118" s="61"/>
      <c r="C118" s="84" t="str">
        <f>'ITEM 03'!B28</f>
        <v>PARAFUSO CABECA QUADRADA M16X300MM      </v>
      </c>
      <c r="D118" s="93" t="str">
        <f>'ITEM 03'!C28</f>
        <v>PC   </v>
      </c>
      <c r="E118" s="93">
        <f>'ITEM 03'!D28</f>
        <v>4</v>
      </c>
      <c r="F118" s="63"/>
      <c r="G118" s="64"/>
      <c r="H118" s="25"/>
    </row>
    <row r="119" spans="1:8" ht="15">
      <c r="A119" s="60" t="s">
        <v>295</v>
      </c>
      <c r="B119" s="61"/>
      <c r="C119" s="84" t="str">
        <f>'ITEM 03'!B29</f>
        <v>POSTE CONCRETO DUPLO T 11M 300DAN       </v>
      </c>
      <c r="D119" s="93" t="str">
        <f>'ITEM 03'!C29</f>
        <v>PC   </v>
      </c>
      <c r="E119" s="93">
        <f>'ITEM 03'!D29</f>
        <v>1</v>
      </c>
      <c r="F119" s="63"/>
      <c r="G119" s="64"/>
      <c r="H119" s="25"/>
    </row>
    <row r="120" spans="1:8" ht="15">
      <c r="A120" s="60" t="s">
        <v>296</v>
      </c>
      <c r="B120" s="61"/>
      <c r="C120" s="84" t="str">
        <f>'ITEM 03'!B30</f>
        <v>RELE FOTOELETRONICO                     </v>
      </c>
      <c r="D120" s="93" t="str">
        <f>'ITEM 03'!C30</f>
        <v>PC   </v>
      </c>
      <c r="E120" s="93">
        <f>'ITEM 03'!D30</f>
        <v>1</v>
      </c>
      <c r="F120" s="63"/>
      <c r="G120" s="64"/>
      <c r="H120" s="25"/>
    </row>
    <row r="121" spans="1:8" ht="15">
      <c r="A121" s="60" t="s">
        <v>297</v>
      </c>
      <c r="B121" s="61"/>
      <c r="C121" s="84" t="str">
        <f>'ITEM 03'!B31</f>
        <v>SAPATILHA                               </v>
      </c>
      <c r="D121" s="93" t="str">
        <f>'ITEM 03'!C31</f>
        <v>PC   </v>
      </c>
      <c r="E121" s="93">
        <f>'ITEM 03'!D31</f>
        <v>1</v>
      </c>
      <c r="F121" s="63"/>
      <c r="G121" s="64"/>
      <c r="H121" s="25"/>
    </row>
    <row r="122" spans="1:8" ht="15">
      <c r="A122" s="60"/>
      <c r="B122" s="61"/>
      <c r="C122" s="65" t="str">
        <f>C92</f>
        <v>TOTAL DO ITEM</v>
      </c>
      <c r="D122" s="70"/>
      <c r="E122" s="63"/>
      <c r="F122" s="63"/>
      <c r="G122" s="66"/>
      <c r="H122" s="25"/>
    </row>
    <row r="123" spans="1:8" s="89" customFormat="1" ht="33.75" customHeight="1">
      <c r="A123" s="67">
        <v>5</v>
      </c>
      <c r="B123" s="86"/>
      <c r="C123" s="68" t="s">
        <v>298</v>
      </c>
      <c r="D123" s="98"/>
      <c r="E123" s="87"/>
      <c r="F123" s="87"/>
      <c r="G123" s="66"/>
      <c r="H123" s="88"/>
    </row>
    <row r="124" spans="1:8" ht="15">
      <c r="A124" s="60" t="s">
        <v>299</v>
      </c>
      <c r="B124" s="61"/>
      <c r="C124" s="84" t="str">
        <f>'ITEM 04'!B4</f>
        <v>AFASTADOR ARMACAO SECUNDARIA 500MM      </v>
      </c>
      <c r="D124" s="93" t="str">
        <f>'ITEM 04'!C4</f>
        <v>PC   </v>
      </c>
      <c r="E124" s="93">
        <f>'ITEM 04'!D4</f>
        <v>1</v>
      </c>
      <c r="F124" s="63"/>
      <c r="G124" s="64"/>
      <c r="H124" s="25"/>
    </row>
    <row r="125" spans="1:8" ht="15">
      <c r="A125" s="60" t="s">
        <v>300</v>
      </c>
      <c r="B125" s="61"/>
      <c r="C125" s="84" t="str">
        <f>'ITEM 04'!B5</f>
        <v>ALCA CONECTOR ESTRIBO ABERTA            </v>
      </c>
      <c r="D125" s="93" t="str">
        <f>'ITEM 04'!C5</f>
        <v>PC   </v>
      </c>
      <c r="E125" s="93">
        <f>'ITEM 04'!D5</f>
        <v>8</v>
      </c>
      <c r="F125" s="63"/>
      <c r="G125" s="64"/>
      <c r="H125" s="25"/>
    </row>
    <row r="126" spans="1:8" ht="15">
      <c r="A126" s="60" t="s">
        <v>301</v>
      </c>
      <c r="B126" s="61"/>
      <c r="C126" s="84" t="str">
        <f>'ITEM 04'!B6</f>
        <v>ALCA CONECTOR ESTRIBO FECHADA 2AWG      </v>
      </c>
      <c r="D126" s="93" t="str">
        <f>'ITEM 04'!C6</f>
        <v>PC   </v>
      </c>
      <c r="E126" s="93">
        <f>'ITEM 04'!D6</f>
        <v>5</v>
      </c>
      <c r="F126" s="63"/>
      <c r="G126" s="64"/>
      <c r="H126" s="25"/>
    </row>
    <row r="127" spans="1:8" ht="15">
      <c r="A127" s="60" t="s">
        <v>302</v>
      </c>
      <c r="B127" s="61"/>
      <c r="C127" s="84" t="str">
        <f>'ITEM 04'!B7</f>
        <v>ALCA PREF CB CA/CAL  70MM2 MULTIPLEX    </v>
      </c>
      <c r="D127" s="93" t="str">
        <f>'ITEM 04'!C7</f>
        <v>PC   </v>
      </c>
      <c r="E127" s="93">
        <f>'ITEM 04'!D7</f>
        <v>6</v>
      </c>
      <c r="F127" s="63"/>
      <c r="G127" s="64"/>
      <c r="H127" s="25"/>
    </row>
    <row r="128" spans="1:8" ht="15">
      <c r="A128" s="60" t="s">
        <v>303</v>
      </c>
      <c r="B128" s="61"/>
      <c r="C128" s="84" t="str">
        <f>'ITEM 04'!B8</f>
        <v>ALCA PREF ESTAI P/ CB ACO 9,5MM         </v>
      </c>
      <c r="D128" s="93" t="str">
        <f>'ITEM 04'!C8</f>
        <v>PC   </v>
      </c>
      <c r="E128" s="93">
        <f>'ITEM 04'!D8</f>
        <v>7</v>
      </c>
      <c r="F128" s="63"/>
      <c r="G128" s="64"/>
      <c r="H128" s="25"/>
    </row>
    <row r="129" spans="1:8" ht="15">
      <c r="A129" s="60" t="s">
        <v>304</v>
      </c>
      <c r="B129" s="61"/>
      <c r="C129" s="84" t="str">
        <f>'ITEM 04'!B9</f>
        <v>ANEL ELASTOMERICO AMARRACAO ISOL. PINO  </v>
      </c>
      <c r="D129" s="93" t="str">
        <f>'ITEM 04'!C9</f>
        <v>PC   </v>
      </c>
      <c r="E129" s="93">
        <f>'ITEM 04'!D9</f>
        <v>7</v>
      </c>
      <c r="F129" s="63"/>
      <c r="G129" s="64"/>
      <c r="H129" s="25"/>
    </row>
    <row r="130" spans="1:8" ht="15">
      <c r="A130" s="60" t="s">
        <v>305</v>
      </c>
      <c r="B130" s="61"/>
      <c r="C130" s="84" t="str">
        <f>'ITEM 04'!B10</f>
        <v>AREIA LAVADA                            </v>
      </c>
      <c r="D130" s="93" t="str">
        <f>'ITEM 04'!C10</f>
        <v>M3   </v>
      </c>
      <c r="E130" s="93">
        <f>'ITEM 04'!D10</f>
        <v>0.4</v>
      </c>
      <c r="F130" s="63"/>
      <c r="G130" s="64"/>
      <c r="H130" s="25"/>
    </row>
    <row r="131" spans="1:8" ht="15">
      <c r="A131" s="60" t="s">
        <v>306</v>
      </c>
      <c r="B131" s="61"/>
      <c r="C131" s="84" t="str">
        <f>'ITEM 04'!B11</f>
        <v>BRACADEIRA PLASTICA CABO MULTIPLEXADO   </v>
      </c>
      <c r="D131" s="93" t="str">
        <f>'ITEM 04'!C11</f>
        <v>PC   </v>
      </c>
      <c r="E131" s="93">
        <f>'ITEM 04'!D11</f>
        <v>20</v>
      </c>
      <c r="F131" s="63"/>
      <c r="G131" s="64"/>
      <c r="H131" s="25"/>
    </row>
    <row r="132" spans="1:8" ht="15">
      <c r="A132" s="60" t="s">
        <v>307</v>
      </c>
      <c r="B132" s="61"/>
      <c r="C132" s="84" t="str">
        <f>'ITEM 04'!B12</f>
        <v>BRACO IP TIPO MEDIO                     </v>
      </c>
      <c r="D132" s="93" t="str">
        <f>'ITEM 04'!C12</f>
        <v>PC   </v>
      </c>
      <c r="E132" s="93">
        <f>'ITEM 04'!D12</f>
        <v>1</v>
      </c>
      <c r="F132" s="63"/>
      <c r="G132" s="64"/>
      <c r="H132" s="25"/>
    </row>
    <row r="133" spans="1:8" ht="15">
      <c r="A133" s="60" t="s">
        <v>308</v>
      </c>
      <c r="B133" s="61"/>
      <c r="C133" s="84" t="str">
        <f>'ITEM 04'!B13</f>
        <v>BRACO SUPORTE C                         </v>
      </c>
      <c r="D133" s="93" t="str">
        <f>'ITEM 04'!C13</f>
        <v>PC   </v>
      </c>
      <c r="E133" s="93">
        <f>'ITEM 04'!D13</f>
        <v>5</v>
      </c>
      <c r="F133" s="63"/>
      <c r="G133" s="64"/>
      <c r="H133" s="25"/>
    </row>
    <row r="134" spans="1:8" ht="15">
      <c r="A134" s="60" t="s">
        <v>309</v>
      </c>
      <c r="B134" s="61"/>
      <c r="C134" s="84" t="str">
        <f>'ITEM 04'!B14</f>
        <v>BRACO SUPORTE C/GPO 6,5-9,5MM IT2       </v>
      </c>
      <c r="D134" s="93" t="str">
        <f>'ITEM 04'!C14</f>
        <v>PC   </v>
      </c>
      <c r="E134" s="93">
        <f>'ITEM 04'!D14</f>
        <v>1</v>
      </c>
      <c r="F134" s="63"/>
      <c r="G134" s="64"/>
      <c r="H134" s="25"/>
    </row>
    <row r="135" spans="1:8" ht="15">
      <c r="A135" s="60" t="s">
        <v>310</v>
      </c>
      <c r="B135" s="61"/>
      <c r="C135" s="84" t="str">
        <f>'ITEM 04'!B15</f>
        <v>BRITA N.1                               </v>
      </c>
      <c r="D135" s="93" t="str">
        <f>'ITEM 04'!C15</f>
        <v>M3   </v>
      </c>
      <c r="E135" s="93">
        <f>'ITEM 04'!D15</f>
        <v>1</v>
      </c>
      <c r="F135" s="63"/>
      <c r="G135" s="64"/>
      <c r="H135" s="25"/>
    </row>
    <row r="136" spans="1:8" ht="15">
      <c r="A136" s="60" t="s">
        <v>311</v>
      </c>
      <c r="B136" s="61"/>
      <c r="C136" s="84" t="str">
        <f>'ITEM 04'!B16</f>
        <v>CABO ACO 6,4MM SM 7 FIOS ZINC           </v>
      </c>
      <c r="D136" s="93" t="str">
        <f>'ITEM 04'!C16</f>
        <v>KG   </v>
      </c>
      <c r="E136" s="93">
        <f>'ITEM 04'!D16</f>
        <v>8.6</v>
      </c>
      <c r="F136" s="63"/>
      <c r="G136" s="64"/>
      <c r="H136" s="25"/>
    </row>
    <row r="137" spans="1:8" ht="15">
      <c r="A137" s="60" t="s">
        <v>312</v>
      </c>
      <c r="B137" s="61"/>
      <c r="C137" s="84" t="str">
        <f>'ITEM 04'!B17</f>
        <v>CABO ACO HS ( 7 FIOS) 9,5MM             </v>
      </c>
      <c r="D137" s="93" t="str">
        <f>'ITEM 04'!C17</f>
        <v>KG   </v>
      </c>
      <c r="E137" s="93">
        <f>'ITEM 04'!D17</f>
        <v>41</v>
      </c>
      <c r="F137" s="63"/>
      <c r="G137" s="64"/>
      <c r="H137" s="25"/>
    </row>
    <row r="138" spans="1:8" ht="15">
      <c r="A138" s="60" t="s">
        <v>313</v>
      </c>
      <c r="B138" s="61"/>
      <c r="C138" s="84" t="str">
        <f>'ITEM 04'!B18</f>
        <v>CABO AL 1X 16MM2 XLPE 1KV               </v>
      </c>
      <c r="D138" s="93" t="str">
        <f>'ITEM 04'!C18</f>
        <v>M1   </v>
      </c>
      <c r="E138" s="93">
        <f>'ITEM 04'!D18</f>
        <v>5.3</v>
      </c>
      <c r="F138" s="63"/>
      <c r="G138" s="64"/>
      <c r="H138" s="25"/>
    </row>
    <row r="139" spans="1:8" ht="15">
      <c r="A139" s="60" t="s">
        <v>314</v>
      </c>
      <c r="B139" s="61"/>
      <c r="C139" s="84" t="str">
        <f>'ITEM 04'!B19</f>
        <v>CABO AL 1X 50MM2 15KV PROTEGIDO XLPE    </v>
      </c>
      <c r="D139" s="93" t="str">
        <f>'ITEM 04'!C19</f>
        <v>ML   </v>
      </c>
      <c r="E139" s="93">
        <f>'ITEM 04'!D19</f>
        <v>313</v>
      </c>
      <c r="F139" s="63"/>
      <c r="G139" s="64"/>
      <c r="H139" s="25"/>
    </row>
    <row r="140" spans="1:8" ht="15">
      <c r="A140" s="60" t="s">
        <v>315</v>
      </c>
      <c r="B140" s="61"/>
      <c r="C140" s="84" t="str">
        <f>'ITEM 04'!B20</f>
        <v>CABO CU XLPE 1X 1,5MM2 1KV              </v>
      </c>
      <c r="D140" s="93" t="str">
        <f>'ITEM 04'!C20</f>
        <v>M1   </v>
      </c>
      <c r="E140" s="93">
        <f>'ITEM 04'!D20</f>
        <v>11</v>
      </c>
      <c r="F140" s="63"/>
      <c r="G140" s="64"/>
      <c r="H140" s="25"/>
    </row>
    <row r="141" spans="1:8" ht="15">
      <c r="A141" s="60" t="s">
        <v>316</v>
      </c>
      <c r="B141" s="61"/>
      <c r="C141" s="84" t="str">
        <f>'ITEM 04'!B21</f>
        <v>CABO QUADRUPLEX CA 3X1X 70+70MM2 1KV    </v>
      </c>
      <c r="D141" s="93" t="str">
        <f>'ITEM 04'!C21</f>
        <v>M1   </v>
      </c>
      <c r="E141" s="93">
        <f>'ITEM 04'!D21</f>
        <v>115</v>
      </c>
      <c r="F141" s="63"/>
      <c r="G141" s="64"/>
      <c r="H141" s="25"/>
    </row>
    <row r="142" spans="1:8" ht="15">
      <c r="A142" s="60" t="s">
        <v>317</v>
      </c>
      <c r="B142" s="61"/>
      <c r="C142" s="84" t="str">
        <f>'ITEM 04'!B22</f>
        <v>CANTONEIRA PARA BRACO C                 </v>
      </c>
      <c r="D142" s="93" t="str">
        <f>'ITEM 04'!C22</f>
        <v>PC   </v>
      </c>
      <c r="E142" s="93">
        <f>'ITEM 04'!D22</f>
        <v>2</v>
      </c>
      <c r="F142" s="63"/>
      <c r="G142" s="64"/>
      <c r="H142" s="25"/>
    </row>
    <row r="143" spans="1:8" ht="15">
      <c r="A143" s="60" t="s">
        <v>318</v>
      </c>
      <c r="B143" s="61"/>
      <c r="C143" s="84" t="str">
        <f>'ITEM 04'!B23</f>
        <v>CARTUCHO DE APLICACAO VERMELHO          </v>
      </c>
      <c r="D143" s="93" t="str">
        <f>'ITEM 04'!C23</f>
        <v>PC   </v>
      </c>
      <c r="E143" s="93">
        <f>'ITEM 04'!D23</f>
        <v>8</v>
      </c>
      <c r="F143" s="63"/>
      <c r="G143" s="64"/>
      <c r="H143" s="25"/>
    </row>
    <row r="144" spans="1:8" ht="15">
      <c r="A144" s="60" t="s">
        <v>319</v>
      </c>
      <c r="B144" s="61"/>
      <c r="C144" s="84" t="str">
        <f>'ITEM 04'!B24</f>
        <v>CHAVE FUSIVEL 100A 15KV 7.1KA           </v>
      </c>
      <c r="D144" s="93" t="str">
        <f>'ITEM 04'!C24</f>
        <v>PC   </v>
      </c>
      <c r="E144" s="93">
        <f>'ITEM 04'!D24</f>
        <v>3</v>
      </c>
      <c r="F144" s="63"/>
      <c r="G144" s="64"/>
      <c r="H144" s="25"/>
    </row>
    <row r="145" spans="1:8" ht="15">
      <c r="A145" s="60" t="s">
        <v>320</v>
      </c>
      <c r="B145" s="61"/>
      <c r="C145" s="84" t="str">
        <f>'ITEM 04'!B25</f>
        <v>CIMENTO CP-II-E32 50KG                  </v>
      </c>
      <c r="D145" s="93" t="str">
        <f>'ITEM 04'!C25</f>
        <v>SC   </v>
      </c>
      <c r="E145" s="93">
        <f>'ITEM 04'!D25</f>
        <v>4.6</v>
      </c>
      <c r="F145" s="63"/>
      <c r="G145" s="64"/>
      <c r="H145" s="25"/>
    </row>
    <row r="146" spans="1:8" ht="15">
      <c r="A146" s="60" t="s">
        <v>321</v>
      </c>
      <c r="B146" s="61"/>
      <c r="C146" s="84" t="str">
        <f>'ITEM 04'!B26</f>
        <v>CINTA ACO D 190MM                       </v>
      </c>
      <c r="D146" s="93" t="str">
        <f>'ITEM 04'!C26</f>
        <v>PC   </v>
      </c>
      <c r="E146" s="93">
        <f>'ITEM 04'!D26</f>
        <v>2</v>
      </c>
      <c r="F146" s="63"/>
      <c r="G146" s="64"/>
      <c r="H146" s="25"/>
    </row>
    <row r="147" spans="1:8" ht="15">
      <c r="A147" s="60" t="s">
        <v>322</v>
      </c>
      <c r="B147" s="61"/>
      <c r="C147" s="84" t="str">
        <f>'ITEM 04'!B27</f>
        <v>CINTA ACO D 200MM                       </v>
      </c>
      <c r="D147" s="93" t="str">
        <f>'ITEM 04'!C27</f>
        <v>PC   </v>
      </c>
      <c r="E147" s="93">
        <f>'ITEM 04'!D27</f>
        <v>4</v>
      </c>
      <c r="F147" s="63"/>
      <c r="G147" s="64"/>
      <c r="H147" s="25"/>
    </row>
    <row r="148" spans="1:8" ht="15">
      <c r="A148" s="60" t="s">
        <v>323</v>
      </c>
      <c r="B148" s="61"/>
      <c r="C148" s="84" t="str">
        <f>'ITEM 04'!B28</f>
        <v>CINTA ACO D 210MM                       </v>
      </c>
      <c r="D148" s="93" t="str">
        <f>'ITEM 04'!C28</f>
        <v>PC   </v>
      </c>
      <c r="E148" s="93">
        <f>'ITEM 04'!D28</f>
        <v>2</v>
      </c>
      <c r="F148" s="63"/>
      <c r="G148" s="64"/>
      <c r="H148" s="25"/>
    </row>
    <row r="149" spans="1:8" ht="15">
      <c r="A149" s="60" t="s">
        <v>324</v>
      </c>
      <c r="B149" s="61"/>
      <c r="C149" s="84" t="str">
        <f>'ITEM 04'!B29</f>
        <v>CINTA ACO D 240MM                       </v>
      </c>
      <c r="D149" s="93" t="str">
        <f>'ITEM 04'!C29</f>
        <v>PC   </v>
      </c>
      <c r="E149" s="93">
        <f>'ITEM 04'!D29</f>
        <v>2</v>
      </c>
      <c r="F149" s="63"/>
      <c r="G149" s="64"/>
      <c r="H149" s="25"/>
    </row>
    <row r="150" spans="1:8" ht="15">
      <c r="A150" s="60" t="s">
        <v>325</v>
      </c>
      <c r="B150" s="61"/>
      <c r="C150" s="84" t="str">
        <f>'ITEM 04'!B30</f>
        <v>CINTA ACO D 260MM                       </v>
      </c>
      <c r="D150" s="93" t="str">
        <f>'ITEM 04'!C30</f>
        <v>PC   </v>
      </c>
      <c r="E150" s="93">
        <f>'ITEM 04'!D30</f>
        <v>2</v>
      </c>
      <c r="F150" s="63"/>
      <c r="G150" s="64"/>
      <c r="H150" s="25"/>
    </row>
    <row r="151" spans="1:8" ht="15">
      <c r="A151" s="60" t="s">
        <v>326</v>
      </c>
      <c r="B151" s="61"/>
      <c r="C151" s="84" t="str">
        <f>'ITEM 04'!B31</f>
        <v>COB PROT BUCHA BT TFO IT2               </v>
      </c>
      <c r="D151" s="93" t="str">
        <f>'ITEM 04'!C31</f>
        <v>PÇ   </v>
      </c>
      <c r="E151" s="93">
        <f>'ITEM 04'!D31</f>
        <v>8</v>
      </c>
      <c r="F151" s="63"/>
      <c r="G151" s="64"/>
      <c r="H151" s="25"/>
    </row>
    <row r="152" spans="1:8" ht="15">
      <c r="A152" s="60" t="s">
        <v>327</v>
      </c>
      <c r="B152" s="61"/>
      <c r="C152" s="84" t="str">
        <f>'ITEM 04'!B32</f>
        <v>COBERT. FLEX. PROTET. PARA BUCHA TRAFO  </v>
      </c>
      <c r="D152" s="93" t="str">
        <f>'ITEM 04'!C32</f>
        <v>PC   </v>
      </c>
      <c r="E152" s="93">
        <f>'ITEM 04'!D32</f>
        <v>3</v>
      </c>
      <c r="F152" s="63"/>
      <c r="G152" s="64"/>
      <c r="H152" s="25"/>
    </row>
    <row r="153" spans="1:8" ht="15">
      <c r="A153" s="60" t="s">
        <v>328</v>
      </c>
      <c r="B153" s="61"/>
      <c r="C153" s="84" t="str">
        <f>'ITEM 04'!B33</f>
        <v>CONECTOR ATERRAMENTO DE FERRAGEM        </v>
      </c>
      <c r="D153" s="93" t="str">
        <f>'ITEM 04'!C33</f>
        <v>PC   </v>
      </c>
      <c r="E153" s="93">
        <f>'ITEM 04'!D33</f>
        <v>12</v>
      </c>
      <c r="F153" s="63"/>
      <c r="G153" s="64"/>
      <c r="H153" s="25"/>
    </row>
    <row r="154" spans="1:8" ht="15">
      <c r="A154" s="60" t="s">
        <v>329</v>
      </c>
      <c r="B154" s="61"/>
      <c r="C154" s="84" t="str">
        <f>'ITEM 04'!B34</f>
        <v>CONECTOR ATERRAMENTO TEMPORÁRIO MT      </v>
      </c>
      <c r="D154" s="93" t="str">
        <f>'ITEM 04'!C34</f>
        <v>PC   </v>
      </c>
      <c r="E154" s="93">
        <f>'ITEM 04'!D34</f>
        <v>6</v>
      </c>
      <c r="F154" s="63"/>
      <c r="G154" s="64"/>
      <c r="H154" s="25"/>
    </row>
    <row r="155" spans="1:8" ht="15">
      <c r="A155" s="60" t="s">
        <v>330</v>
      </c>
      <c r="B155" s="61"/>
      <c r="C155" s="84" t="str">
        <f>'ITEM 04'!B35</f>
        <v>CONECTOR CUNHA AL  50 COM ESTRIBO       </v>
      </c>
      <c r="D155" s="93" t="str">
        <f>'ITEM 04'!C35</f>
        <v>PC   </v>
      </c>
      <c r="E155" s="93">
        <f>'ITEM 04'!D35</f>
        <v>9</v>
      </c>
      <c r="F155" s="63"/>
      <c r="G155" s="64"/>
      <c r="H155" s="25"/>
    </row>
    <row r="156" spans="1:8" ht="15">
      <c r="A156" s="60" t="s">
        <v>331</v>
      </c>
      <c r="B156" s="61"/>
      <c r="C156" s="84" t="str">
        <f>'ITEM 04'!B36</f>
        <v>CONECTOR DER CUNHA CU ITEM 1            </v>
      </c>
      <c r="D156" s="93" t="str">
        <f>'ITEM 04'!C36</f>
        <v>PC   </v>
      </c>
      <c r="E156" s="93">
        <f>'ITEM 04'!D36</f>
        <v>4</v>
      </c>
      <c r="F156" s="63"/>
      <c r="G156" s="64"/>
      <c r="H156" s="25"/>
    </row>
    <row r="157" spans="1:8" ht="15">
      <c r="A157" s="60" t="s">
        <v>332</v>
      </c>
      <c r="B157" s="61"/>
      <c r="C157" s="84" t="str">
        <f>'ITEM 04'!B37</f>
        <v>CONECTOR H ITEM 1 CAA 13-34 / 13-34MM2  </v>
      </c>
      <c r="D157" s="93" t="str">
        <f>'ITEM 04'!C37</f>
        <v>PC   </v>
      </c>
      <c r="E157" s="93">
        <f>'ITEM 04'!D37</f>
        <v>14</v>
      </c>
      <c r="F157" s="63"/>
      <c r="G157" s="64"/>
      <c r="H157" s="25"/>
    </row>
    <row r="158" spans="1:8" ht="15">
      <c r="A158" s="60" t="s">
        <v>333</v>
      </c>
      <c r="B158" s="61"/>
      <c r="C158" s="84" t="str">
        <f>'ITEM 04'!B38</f>
        <v>CONECTOR H ITEM 2 CAA 27-54 / 13-34MM2  </v>
      </c>
      <c r="D158" s="93" t="str">
        <f>'ITEM 04'!C38</f>
        <v>PC   </v>
      </c>
      <c r="E158" s="93">
        <f>'ITEM 04'!D38</f>
        <v>10</v>
      </c>
      <c r="F158" s="63"/>
      <c r="G158" s="64"/>
      <c r="H158" s="25"/>
    </row>
    <row r="159" spans="1:8" ht="15">
      <c r="A159" s="60" t="s">
        <v>334</v>
      </c>
      <c r="B159" s="61"/>
      <c r="C159" s="84" t="str">
        <f>'ITEM 04'!B39</f>
        <v>CONECTOR H ITEM 3 CAA 42-67/ 42-67MM2   </v>
      </c>
      <c r="D159" s="93" t="str">
        <f>'ITEM 04'!C39</f>
        <v>PC   </v>
      </c>
      <c r="E159" s="93">
        <f>'ITEM 04'!D39</f>
        <v>5</v>
      </c>
      <c r="F159" s="63"/>
      <c r="G159" s="64"/>
      <c r="H159" s="25"/>
    </row>
    <row r="160" spans="1:8" ht="15">
      <c r="A160" s="60" t="s">
        <v>335</v>
      </c>
      <c r="B160" s="61"/>
      <c r="C160" s="84" t="str">
        <f>'ITEM 04'!B40</f>
        <v>CONECTOR PERFURAÇÃO 10-70/6-35MM2       </v>
      </c>
      <c r="D160" s="93" t="str">
        <f>'ITEM 04'!C40</f>
        <v>PC   </v>
      </c>
      <c r="E160" s="93">
        <f>'ITEM 04'!D40</f>
        <v>10</v>
      </c>
      <c r="F160" s="63"/>
      <c r="G160" s="64"/>
      <c r="H160" s="25"/>
    </row>
    <row r="161" spans="1:8" ht="15">
      <c r="A161" s="60" t="s">
        <v>336</v>
      </c>
      <c r="B161" s="61"/>
      <c r="C161" s="84" t="str">
        <f>'ITEM 04'!B41</f>
        <v>CONECTOR PERFURAÇÃO 35-120/1,5MM2       </v>
      </c>
      <c r="D161" s="93" t="str">
        <f>'ITEM 04'!C41</f>
        <v>PC   </v>
      </c>
      <c r="E161" s="93">
        <f>'ITEM 04'!D41</f>
        <v>9</v>
      </c>
      <c r="F161" s="63"/>
      <c r="G161" s="64"/>
      <c r="H161" s="25"/>
    </row>
    <row r="162" spans="1:8" ht="15">
      <c r="A162" s="60" t="s">
        <v>337</v>
      </c>
      <c r="B162" s="61"/>
      <c r="C162" s="84" t="str">
        <f>'ITEM 04'!B42</f>
        <v>CONECTOR PERFURAÇÃO 70-240/70-120MM2    </v>
      </c>
      <c r="D162" s="93" t="str">
        <f>'ITEM 04'!C42</f>
        <v>PC   </v>
      </c>
      <c r="E162" s="93">
        <f>'ITEM 04'!D42</f>
        <v>8</v>
      </c>
      <c r="F162" s="63"/>
      <c r="G162" s="64"/>
      <c r="H162" s="25"/>
    </row>
    <row r="163" spans="1:8" ht="15">
      <c r="A163" s="60" t="s">
        <v>338</v>
      </c>
      <c r="B163" s="61"/>
      <c r="C163" s="84" t="str">
        <f>'ITEM 04'!B43</f>
        <v>CONECTOR TERM COMP  16MM2               </v>
      </c>
      <c r="D163" s="93" t="str">
        <f>'ITEM 04'!C43</f>
        <v>PC   </v>
      </c>
      <c r="E163" s="93">
        <f>'ITEM 04'!D43</f>
        <v>3</v>
      </c>
      <c r="F163" s="63"/>
      <c r="G163" s="64"/>
      <c r="H163" s="25"/>
    </row>
    <row r="164" spans="1:8" ht="15">
      <c r="A164" s="60" t="s">
        <v>339</v>
      </c>
      <c r="B164" s="61"/>
      <c r="C164" s="84" t="str">
        <f>'ITEM 04'!B44</f>
        <v>CONECTOR TERM COMP 1F 50MM2             </v>
      </c>
      <c r="D164" s="93" t="str">
        <f>'ITEM 04'!C44</f>
        <v>PC   </v>
      </c>
      <c r="E164" s="93">
        <f>'ITEM 04'!D44</f>
        <v>5</v>
      </c>
      <c r="F164" s="63"/>
      <c r="G164" s="64"/>
      <c r="H164" s="25"/>
    </row>
    <row r="165" spans="1:8" ht="15">
      <c r="A165" s="60" t="s">
        <v>340</v>
      </c>
      <c r="B165" s="61"/>
      <c r="C165" s="84" t="str">
        <f>'ITEM 04'!B45</f>
        <v>CONECTOR TERM COMP CB ACO 6.4MM 1 FURO  </v>
      </c>
      <c r="D165" s="93" t="str">
        <f>'ITEM 04'!C45</f>
        <v>PC   </v>
      </c>
      <c r="E165" s="93">
        <f>'ITEM 04'!D45</f>
        <v>10</v>
      </c>
      <c r="F165" s="63"/>
      <c r="G165" s="64"/>
      <c r="H165" s="25"/>
    </row>
    <row r="166" spans="1:8" ht="15">
      <c r="A166" s="60" t="s">
        <v>341</v>
      </c>
      <c r="B166" s="61"/>
      <c r="C166" s="84" t="str">
        <f>'ITEM 04'!B46</f>
        <v>ELO FUSIVEL DISTRIB 500MM   3H          </v>
      </c>
      <c r="D166" s="93" t="str">
        <f>'ITEM 04'!C46</f>
        <v>PC   </v>
      </c>
      <c r="E166" s="93">
        <f>'ITEM 04'!D46</f>
        <v>3</v>
      </c>
      <c r="F166" s="63"/>
      <c r="G166" s="64"/>
      <c r="H166" s="25"/>
    </row>
    <row r="167" spans="1:8" ht="15">
      <c r="A167" s="60" t="s">
        <v>342</v>
      </c>
      <c r="B167" s="61"/>
      <c r="C167" s="84" t="str">
        <f>'ITEM 04'!B47</f>
        <v>EMENDA PREF. CB ACO 9,5MM               </v>
      </c>
      <c r="D167" s="93" t="str">
        <f>'ITEM 04'!C47</f>
        <v>PC   </v>
      </c>
      <c r="E167" s="93">
        <f>'ITEM 04'!D47</f>
        <v>2</v>
      </c>
      <c r="F167" s="63"/>
      <c r="G167" s="64"/>
      <c r="H167" s="25"/>
    </row>
    <row r="168" spans="1:8" ht="15">
      <c r="A168" s="60" t="s">
        <v>343</v>
      </c>
      <c r="B168" s="61"/>
      <c r="C168" s="84" t="str">
        <f>'ITEM 04'!B48</f>
        <v>ESPACADOR LOSANGULAR PARA 50-150MM2     </v>
      </c>
      <c r="D168" s="93" t="str">
        <f>'ITEM 04'!C48</f>
        <v>PC   </v>
      </c>
      <c r="E168" s="93">
        <f>'ITEM 04'!D48</f>
        <v>10</v>
      </c>
      <c r="F168" s="63"/>
      <c r="G168" s="64"/>
      <c r="H168" s="25"/>
    </row>
    <row r="169" spans="1:8" ht="15">
      <c r="A169" s="60" t="s">
        <v>344</v>
      </c>
      <c r="B169" s="61"/>
      <c r="C169" s="84" t="str">
        <f>'ITEM 04'!B49</f>
        <v>FIO AL COB. 1.5MM P/AMARRACAO RDP       </v>
      </c>
      <c r="D169" s="93" t="str">
        <f>'ITEM 04'!C49</f>
        <v>ML   </v>
      </c>
      <c r="E169" s="93">
        <f>'ITEM 04'!D49</f>
        <v>2.4</v>
      </c>
      <c r="F169" s="63"/>
      <c r="G169" s="64"/>
      <c r="H169" s="25"/>
    </row>
    <row r="170" spans="1:8" ht="15">
      <c r="A170" s="60" t="s">
        <v>345</v>
      </c>
      <c r="B170" s="61"/>
      <c r="C170" s="84" t="str">
        <f>'ITEM 04'!B50</f>
        <v>GRAMPO ANCORAGEM  50MM2                 </v>
      </c>
      <c r="D170" s="93" t="str">
        <f>'ITEM 04'!C50</f>
        <v>PC   </v>
      </c>
      <c r="E170" s="93">
        <f>'ITEM 04'!D50</f>
        <v>5</v>
      </c>
      <c r="F170" s="63"/>
      <c r="G170" s="64"/>
      <c r="H170" s="25"/>
    </row>
    <row r="171" spans="1:8" ht="15">
      <c r="A171" s="60" t="s">
        <v>346</v>
      </c>
      <c r="B171" s="61"/>
      <c r="C171" s="84" t="str">
        <f>'ITEM 04'!B51</f>
        <v>GRAMPO DE LINHA VIVA                    </v>
      </c>
      <c r="D171" s="93" t="str">
        <f>'ITEM 04'!C51</f>
        <v>PÇ   </v>
      </c>
      <c r="E171" s="93">
        <f>'ITEM 04'!D51</f>
        <v>7</v>
      </c>
      <c r="F171" s="63"/>
      <c r="G171" s="64"/>
      <c r="H171" s="25"/>
    </row>
    <row r="172" spans="1:8" ht="15">
      <c r="A172" s="60" t="s">
        <v>347</v>
      </c>
      <c r="B172" s="61"/>
      <c r="C172" s="84" t="str">
        <f>'ITEM 04'!B52</f>
        <v>HASTE ATERRAMENTO 2400MM ACO            </v>
      </c>
      <c r="D172" s="93" t="str">
        <f>'ITEM 04'!C52</f>
        <v>PC   </v>
      </c>
      <c r="E172" s="93">
        <f>'ITEM 04'!D52</f>
        <v>6</v>
      </c>
      <c r="F172" s="63"/>
      <c r="G172" s="64"/>
      <c r="H172" s="25"/>
    </row>
    <row r="173" spans="1:8" ht="15">
      <c r="A173" s="60" t="s">
        <v>348</v>
      </c>
      <c r="B173" s="61"/>
      <c r="C173" s="84" t="str">
        <f>'ITEM 04'!B53</f>
        <v>IDENTIFICADOR DE FASE A                 </v>
      </c>
      <c r="D173" s="93" t="str">
        <f>'ITEM 04'!C53</f>
        <v>PC   </v>
      </c>
      <c r="E173" s="93">
        <f>'ITEM 04'!D53</f>
        <v>3</v>
      </c>
      <c r="F173" s="63"/>
      <c r="G173" s="64"/>
      <c r="H173" s="25"/>
    </row>
    <row r="174" spans="1:8" ht="15">
      <c r="A174" s="60" t="s">
        <v>349</v>
      </c>
      <c r="B174" s="61"/>
      <c r="C174" s="84" t="str">
        <f>'ITEM 04'!B54</f>
        <v>IDENTIFICADOR DE FASE B                 </v>
      </c>
      <c r="D174" s="93" t="str">
        <f>'ITEM 04'!C54</f>
        <v>PC   </v>
      </c>
      <c r="E174" s="93">
        <f>'ITEM 04'!D54</f>
        <v>3</v>
      </c>
      <c r="F174" s="63"/>
      <c r="G174" s="64"/>
      <c r="H174" s="25"/>
    </row>
    <row r="175" spans="1:8" ht="15">
      <c r="A175" s="60" t="s">
        <v>350</v>
      </c>
      <c r="B175" s="61"/>
      <c r="C175" s="84" t="str">
        <f>'ITEM 04'!B55</f>
        <v>ISOLADOR PINO POLIMERICO 15KV           </v>
      </c>
      <c r="D175" s="93" t="str">
        <f>'ITEM 04'!C55</f>
        <v>PC   </v>
      </c>
      <c r="E175" s="93">
        <f>'ITEM 04'!D55</f>
        <v>9</v>
      </c>
      <c r="F175" s="63"/>
      <c r="G175" s="64"/>
      <c r="H175" s="25"/>
    </row>
    <row r="176" spans="1:8" ht="15">
      <c r="A176" s="60" t="s">
        <v>351</v>
      </c>
      <c r="B176" s="61"/>
      <c r="C176" s="84" t="str">
        <f>'ITEM 04'!B56</f>
        <v>LAMPADA VS 100W AP E-40 TUBULAR         </v>
      </c>
      <c r="D176" s="93" t="str">
        <f>'ITEM 04'!C56</f>
        <v>PC   </v>
      </c>
      <c r="E176" s="93">
        <f>'ITEM 04'!D56</f>
        <v>1</v>
      </c>
      <c r="F176" s="63"/>
      <c r="G176" s="64"/>
      <c r="H176" s="25"/>
    </row>
    <row r="177" spans="1:8" ht="15">
      <c r="A177" s="60" t="s">
        <v>352</v>
      </c>
      <c r="B177" s="61"/>
      <c r="C177" s="84" t="str">
        <f>'ITEM 04'!B57</f>
        <v>LUMINARIA C/EQUIP VS100W VIDRO PLANO    </v>
      </c>
      <c r="D177" s="93" t="str">
        <f>'ITEM 04'!C57</f>
        <v>PC   </v>
      </c>
      <c r="E177" s="93">
        <f>'ITEM 04'!D57</f>
        <v>1</v>
      </c>
      <c r="F177" s="63"/>
      <c r="G177" s="64"/>
      <c r="H177" s="25"/>
    </row>
    <row r="178" spans="1:8" ht="15">
      <c r="A178" s="60" t="s">
        <v>353</v>
      </c>
      <c r="B178" s="61"/>
      <c r="C178" s="84" t="str">
        <f>'ITEM 04'!B58</f>
        <v>LUVA EMENDA CA  50MM2 RDP               </v>
      </c>
      <c r="D178" s="93" t="str">
        <f>'ITEM 04'!C58</f>
        <v>PC   </v>
      </c>
      <c r="E178" s="93">
        <f>'ITEM 04'!D58</f>
        <v>4</v>
      </c>
      <c r="F178" s="63"/>
      <c r="G178" s="64"/>
      <c r="H178" s="25"/>
    </row>
    <row r="179" spans="1:8" ht="15">
      <c r="A179" s="60" t="s">
        <v>354</v>
      </c>
      <c r="B179" s="61"/>
      <c r="C179" s="84" t="str">
        <f>'ITEM 04'!B59</f>
        <v>LUVA EMENDA CABO CAL  70MM2             </v>
      </c>
      <c r="D179" s="93" t="str">
        <f>'ITEM 04'!C59</f>
        <v>PC   </v>
      </c>
      <c r="E179" s="93">
        <f>'ITEM 04'!D59</f>
        <v>5</v>
      </c>
      <c r="F179" s="63"/>
      <c r="G179" s="64"/>
      <c r="H179" s="25"/>
    </row>
    <row r="180" spans="1:8" ht="15">
      <c r="A180" s="60" t="s">
        <v>355</v>
      </c>
      <c r="B180" s="61"/>
      <c r="C180" s="84" t="str">
        <f>'ITEM 04'!B60</f>
        <v>MANTA AUTO-ADESIVA 15KV RDP             </v>
      </c>
      <c r="D180" s="93" t="str">
        <f>'ITEM 04'!C60</f>
        <v>PC   </v>
      </c>
      <c r="E180" s="93">
        <f>'ITEM 04'!D60</f>
        <v>7</v>
      </c>
      <c r="F180" s="63"/>
      <c r="G180" s="64"/>
      <c r="H180" s="25"/>
    </row>
    <row r="181" spans="1:8" ht="15">
      <c r="A181" s="60" t="s">
        <v>356</v>
      </c>
      <c r="B181" s="61"/>
      <c r="C181" s="84" t="str">
        <f>'ITEM 04'!B61</f>
        <v>OLHAL P/ PARAFUSO CL 50KN               </v>
      </c>
      <c r="D181" s="93" t="str">
        <f>'ITEM 04'!C61</f>
        <v>PC   </v>
      </c>
      <c r="E181" s="93">
        <f>'ITEM 04'!D61</f>
        <v>12</v>
      </c>
      <c r="F181" s="63"/>
      <c r="G181" s="64"/>
      <c r="H181" s="25"/>
    </row>
    <row r="182" spans="1:8" ht="15">
      <c r="A182" s="60" t="s">
        <v>357</v>
      </c>
      <c r="B182" s="61"/>
      <c r="C182" s="84" t="str">
        <f>'ITEM 04'!B62</f>
        <v>PARAFUSO CABECA ABAULADA M12X 40MM      </v>
      </c>
      <c r="D182" s="93" t="str">
        <f>'ITEM 04'!C62</f>
        <v>PC   </v>
      </c>
      <c r="E182" s="93">
        <f>'ITEM 04'!D62</f>
        <v>5</v>
      </c>
      <c r="F182" s="63"/>
      <c r="G182" s="64"/>
      <c r="H182" s="25"/>
    </row>
    <row r="183" spans="1:8" ht="15">
      <c r="A183" s="60" t="s">
        <v>358</v>
      </c>
      <c r="B183" s="61"/>
      <c r="C183" s="84" t="str">
        <f>'ITEM 04'!B63</f>
        <v>PARAFUSO CABECA ABAULADA M16X 45MM      </v>
      </c>
      <c r="D183" s="93" t="str">
        <f>'ITEM 04'!C63</f>
        <v>PC   </v>
      </c>
      <c r="E183" s="93">
        <f>'ITEM 04'!D63</f>
        <v>23</v>
      </c>
      <c r="F183" s="63"/>
      <c r="G183" s="64"/>
      <c r="H183" s="25"/>
    </row>
    <row r="184" spans="1:8" ht="15">
      <c r="A184" s="60" t="s">
        <v>359</v>
      </c>
      <c r="B184" s="61"/>
      <c r="C184" s="84" t="str">
        <f>'ITEM 04'!B64</f>
        <v>PARAFUSO CABECA ABAULADA M16X 70MM      </v>
      </c>
      <c r="D184" s="93" t="str">
        <f>'ITEM 04'!C64</f>
        <v>PC   </v>
      </c>
      <c r="E184" s="93">
        <f>'ITEM 04'!D64</f>
        <v>39</v>
      </c>
      <c r="F184" s="63"/>
      <c r="G184" s="64"/>
      <c r="H184" s="25"/>
    </row>
    <row r="185" spans="1:8" ht="15">
      <c r="A185" s="60" t="s">
        <v>360</v>
      </c>
      <c r="B185" s="61"/>
      <c r="C185" s="84" t="str">
        <f>'ITEM 04'!B65</f>
        <v>PARAFUSO CABECA QUADRADA M16X200MM      </v>
      </c>
      <c r="D185" s="93" t="str">
        <f>'ITEM 04'!C65</f>
        <v>PC   </v>
      </c>
      <c r="E185" s="93">
        <f>'ITEM 04'!D65</f>
        <v>2</v>
      </c>
      <c r="F185" s="63"/>
      <c r="G185" s="64"/>
      <c r="H185" s="25"/>
    </row>
    <row r="186" spans="1:8" ht="15">
      <c r="A186" s="60" t="s">
        <v>361</v>
      </c>
      <c r="B186" s="61"/>
      <c r="C186" s="84" t="str">
        <f>'ITEM 04'!B66</f>
        <v>PARAFUSO CABECA QUADRADA M16X250MM      </v>
      </c>
      <c r="D186" s="93" t="str">
        <f>'ITEM 04'!C66</f>
        <v>PC   </v>
      </c>
      <c r="E186" s="93">
        <f>'ITEM 04'!D66</f>
        <v>13</v>
      </c>
      <c r="F186" s="63"/>
      <c r="G186" s="64"/>
      <c r="H186" s="25"/>
    </row>
    <row r="187" spans="1:8" ht="15">
      <c r="A187" s="60" t="s">
        <v>362</v>
      </c>
      <c r="B187" s="61"/>
      <c r="C187" s="84" t="str">
        <f>'ITEM 04'!B67</f>
        <v>PARAFUSO CABECA QUADRADA M16X300MM      </v>
      </c>
      <c r="D187" s="93" t="str">
        <f>'ITEM 04'!C67</f>
        <v>PC   </v>
      </c>
      <c r="E187" s="93">
        <f>'ITEM 04'!D67</f>
        <v>10</v>
      </c>
      <c r="F187" s="63"/>
      <c r="G187" s="64"/>
      <c r="H187" s="25"/>
    </row>
    <row r="188" spans="1:8" ht="15">
      <c r="A188" s="60" t="s">
        <v>363</v>
      </c>
      <c r="B188" s="61"/>
      <c r="C188" s="84" t="str">
        <f>'ITEM 04'!B68</f>
        <v>PINO P/ ISOLADOR POLIMERICO ATE 36,2KV  </v>
      </c>
      <c r="D188" s="93" t="str">
        <f>'ITEM 04'!C68</f>
        <v>PC   </v>
      </c>
      <c r="E188" s="93">
        <f>'ITEM 04'!D68</f>
        <v>12</v>
      </c>
      <c r="F188" s="63"/>
      <c r="G188" s="64"/>
      <c r="H188" s="25"/>
    </row>
    <row r="189" spans="1:8" ht="15">
      <c r="A189" s="60" t="s">
        <v>364</v>
      </c>
      <c r="B189" s="61"/>
      <c r="C189" s="84" t="str">
        <f>'ITEM 04'!B69</f>
        <v>POSTE CONCRETO CIRCULAR 11M   300DAN    </v>
      </c>
      <c r="D189" s="93" t="str">
        <f>'ITEM 04'!C69</f>
        <v>PC   </v>
      </c>
      <c r="E189" s="93">
        <f>'ITEM 04'!D69</f>
        <v>1</v>
      </c>
      <c r="F189" s="63"/>
      <c r="G189" s="64"/>
      <c r="H189" s="25"/>
    </row>
    <row r="190" spans="1:8" ht="15">
      <c r="A190" s="60" t="s">
        <v>365</v>
      </c>
      <c r="B190" s="61"/>
      <c r="C190" s="84" t="str">
        <f>'ITEM 04'!B70</f>
        <v>POSTE CONCRETO CIRCULAR 11M   600DAN    </v>
      </c>
      <c r="D190" s="93" t="str">
        <f>'ITEM 04'!C70</f>
        <v>PC   </v>
      </c>
      <c r="E190" s="93">
        <f>'ITEM 04'!D70</f>
        <v>1</v>
      </c>
      <c r="F190" s="63"/>
      <c r="G190" s="64"/>
      <c r="H190" s="25"/>
    </row>
    <row r="191" spans="1:8" ht="15">
      <c r="A191" s="60" t="s">
        <v>366</v>
      </c>
      <c r="B191" s="61"/>
      <c r="C191" s="84" t="str">
        <f>'ITEM 04'!B71</f>
        <v>POSTE CONCRETO DUPLO T 11M 300DAN       </v>
      </c>
      <c r="D191" s="93" t="str">
        <f>'ITEM 04'!C71</f>
        <v>PC   </v>
      </c>
      <c r="E191" s="93">
        <f>'ITEM 04'!D71</f>
        <v>1</v>
      </c>
      <c r="F191" s="63"/>
      <c r="G191" s="64"/>
      <c r="H191" s="25"/>
    </row>
    <row r="192" spans="1:8" ht="15">
      <c r="A192" s="60" t="s">
        <v>367</v>
      </c>
      <c r="B192" s="61"/>
      <c r="C192" s="84" t="str">
        <f>'ITEM 04'!B72</f>
        <v>POSTE CONCRETO DUPLO T 11M 600DAN       </v>
      </c>
      <c r="D192" s="93" t="str">
        <f>'ITEM 04'!C72</f>
        <v>PC   </v>
      </c>
      <c r="E192" s="93">
        <f>'ITEM 04'!D72</f>
        <v>1</v>
      </c>
      <c r="F192" s="63"/>
      <c r="G192" s="64"/>
      <c r="H192" s="25"/>
    </row>
    <row r="193" spans="1:8" ht="15">
      <c r="A193" s="60" t="s">
        <v>368</v>
      </c>
      <c r="B193" s="61"/>
      <c r="C193" s="84" t="str">
        <f>'ITEM 04'!B73</f>
        <v>RELE FOTOELETRONICO                     </v>
      </c>
      <c r="D193" s="93" t="str">
        <f>'ITEM 04'!C73</f>
        <v>PC   </v>
      </c>
      <c r="E193" s="93">
        <f>'ITEM 04'!D73</f>
        <v>1</v>
      </c>
      <c r="F193" s="63"/>
      <c r="G193" s="64"/>
      <c r="H193" s="25"/>
    </row>
    <row r="194" spans="1:8" ht="15">
      <c r="A194" s="60" t="s">
        <v>369</v>
      </c>
      <c r="B194" s="61"/>
      <c r="C194" s="84" t="str">
        <f>'ITEM 04'!B74</f>
        <v>SAPATILHA                               </v>
      </c>
      <c r="D194" s="93" t="str">
        <f>'ITEM 04'!C74</f>
        <v>PC   </v>
      </c>
      <c r="E194" s="93">
        <f>'ITEM 04'!D74</f>
        <v>9</v>
      </c>
      <c r="F194" s="63"/>
      <c r="G194" s="64"/>
      <c r="H194" s="25"/>
    </row>
    <row r="195" spans="1:8" ht="15">
      <c r="A195" s="60" t="s">
        <v>370</v>
      </c>
      <c r="B195" s="61"/>
      <c r="C195" s="84" t="str">
        <f>'ITEM 04'!B75</f>
        <v>SUPORTE TRAFO POSTE MADEIRA/DUPLO T     </v>
      </c>
      <c r="D195" s="93" t="str">
        <f>'ITEM 04'!C75</f>
        <v>PC   </v>
      </c>
      <c r="E195" s="93">
        <f>'ITEM 04'!D75</f>
        <v>2</v>
      </c>
      <c r="F195" s="63"/>
      <c r="G195" s="64"/>
      <c r="H195" s="25"/>
    </row>
    <row r="196" spans="1:8" ht="15">
      <c r="A196" s="60" t="s">
        <v>371</v>
      </c>
      <c r="B196" s="61"/>
      <c r="C196" s="84" t="str">
        <f>'ITEM 04'!B76</f>
        <v>SUPORTE Z                               </v>
      </c>
      <c r="D196" s="93" t="str">
        <f>'ITEM 04'!C76</f>
        <v>PC   </v>
      </c>
      <c r="E196" s="93">
        <f>'ITEM 04'!D76</f>
        <v>3</v>
      </c>
      <c r="F196" s="63"/>
      <c r="G196" s="64"/>
      <c r="H196" s="25"/>
    </row>
    <row r="197" spans="1:8" ht="15">
      <c r="A197" s="60" t="s">
        <v>372</v>
      </c>
      <c r="B197" s="61"/>
      <c r="C197" s="84" t="str">
        <f>'ITEM 04'!B77</f>
        <v>TUBO RECOMP CB  70MM2 1KV               </v>
      </c>
      <c r="D197" s="93" t="str">
        <f>'ITEM 04'!C77</f>
        <v>PC   </v>
      </c>
      <c r="E197" s="93">
        <f>'ITEM 04'!D77</f>
        <v>6</v>
      </c>
      <c r="F197" s="63"/>
      <c r="G197" s="64"/>
      <c r="H197" s="25"/>
    </row>
    <row r="198" spans="1:8" ht="15">
      <c r="A198" s="60"/>
      <c r="B198" s="61"/>
      <c r="C198" s="65" t="str">
        <f>C122</f>
        <v>TOTAL DO ITEM</v>
      </c>
      <c r="D198" s="70"/>
      <c r="E198" s="63"/>
      <c r="F198" s="63"/>
      <c r="G198" s="66"/>
      <c r="H198" s="25"/>
    </row>
    <row r="199" spans="1:8" ht="30">
      <c r="A199" s="67">
        <v>6</v>
      </c>
      <c r="B199" s="86"/>
      <c r="C199" s="68" t="s">
        <v>402</v>
      </c>
      <c r="D199" s="98"/>
      <c r="E199" s="87"/>
      <c r="F199" s="87"/>
      <c r="G199" s="66"/>
      <c r="H199" s="25"/>
    </row>
    <row r="200" spans="1:8" ht="15">
      <c r="A200" s="60" t="s">
        <v>373</v>
      </c>
      <c r="B200" s="61"/>
      <c r="C200" s="84" t="str">
        <f>'ITEM 05'!B4</f>
        <v>ALCA CONECTOR ESTRIBO ABERTA            </v>
      </c>
      <c r="D200" s="93" t="str">
        <f>'ITEM 05'!C4</f>
        <v>PC   </v>
      </c>
      <c r="E200" s="93">
        <f>'ITEM 05'!D4</f>
        <v>3</v>
      </c>
      <c r="F200" s="63"/>
      <c r="G200" s="64"/>
      <c r="H200" s="25"/>
    </row>
    <row r="201" spans="1:8" ht="15">
      <c r="A201" s="60" t="s">
        <v>374</v>
      </c>
      <c r="B201" s="61"/>
      <c r="C201" s="84" t="str">
        <f>'ITEM 05'!B5</f>
        <v>ALCA PREF CB CA/CAL  70MM2 MULTIPLEX    </v>
      </c>
      <c r="D201" s="93" t="str">
        <f>'ITEM 05'!C5</f>
        <v>PC   </v>
      </c>
      <c r="E201" s="93">
        <f>'ITEM 05'!D5</f>
        <v>3</v>
      </c>
      <c r="F201" s="63"/>
      <c r="G201" s="64"/>
      <c r="H201" s="25"/>
    </row>
    <row r="202" spans="1:8" ht="15">
      <c r="A202" s="60" t="s">
        <v>375</v>
      </c>
      <c r="B202" s="61"/>
      <c r="C202" s="84" t="str">
        <f>'ITEM 05'!B6</f>
        <v>ARRUELA QUADRADA 38X18X3MM              </v>
      </c>
      <c r="D202" s="93" t="str">
        <f>'ITEM 05'!C6</f>
        <v>PC   </v>
      </c>
      <c r="E202" s="93">
        <f>'ITEM 05'!D6</f>
        <v>8</v>
      </c>
      <c r="F202" s="63"/>
      <c r="G202" s="64"/>
      <c r="H202" s="25"/>
    </row>
    <row r="203" spans="1:8" ht="15">
      <c r="A203" s="60" t="s">
        <v>377</v>
      </c>
      <c r="B203" s="61"/>
      <c r="C203" s="84" t="str">
        <f>'ITEM 05'!B7</f>
        <v>BRACADEIRA PLASTICA CABO MULTIPLEXADO   </v>
      </c>
      <c r="D203" s="93" t="str">
        <f>'ITEM 05'!C7</f>
        <v>PC   </v>
      </c>
      <c r="E203" s="93">
        <f>'ITEM 05'!D7</f>
        <v>9</v>
      </c>
      <c r="F203" s="63"/>
      <c r="G203" s="64"/>
      <c r="H203" s="25"/>
    </row>
    <row r="204" spans="1:8" ht="15">
      <c r="A204" s="60" t="s">
        <v>378</v>
      </c>
      <c r="B204" s="61"/>
      <c r="C204" s="84" t="str">
        <f>'ITEM 05'!B8</f>
        <v>BRACO IP TIPO MEDIO                     </v>
      </c>
      <c r="D204" s="93" t="str">
        <f>'ITEM 05'!C8</f>
        <v>PC   </v>
      </c>
      <c r="E204" s="93">
        <f>'ITEM 05'!D8</f>
        <v>2</v>
      </c>
      <c r="F204" s="63"/>
      <c r="G204" s="64"/>
      <c r="H204" s="25"/>
    </row>
    <row r="205" spans="1:8" ht="15">
      <c r="A205" s="60" t="s">
        <v>379</v>
      </c>
      <c r="B205" s="61"/>
      <c r="C205" s="84" t="str">
        <f>'ITEM 05'!B9</f>
        <v>CABO ACO 6,4MM SM 7 FIOS ZINC           </v>
      </c>
      <c r="D205" s="93" t="str">
        <f>'ITEM 05'!C9</f>
        <v>KG   </v>
      </c>
      <c r="E205" s="93">
        <f>'ITEM 05'!D9</f>
        <v>11.3</v>
      </c>
      <c r="F205" s="63"/>
      <c r="G205" s="64"/>
      <c r="H205" s="25"/>
    </row>
    <row r="206" spans="1:8" ht="15">
      <c r="A206" s="60" t="s">
        <v>380</v>
      </c>
      <c r="B206" s="61"/>
      <c r="C206" s="84" t="str">
        <f>'ITEM 05'!B10</f>
        <v>CABO CU XLPE 1X 1,5MM2 1KV              </v>
      </c>
      <c r="D206" s="93" t="str">
        <f>'ITEM 05'!C10</f>
        <v>M1   </v>
      </c>
      <c r="E206" s="93">
        <f>'ITEM 05'!D10</f>
        <v>22</v>
      </c>
      <c r="F206" s="63"/>
      <c r="G206" s="64"/>
      <c r="H206" s="25"/>
    </row>
    <row r="207" spans="1:8" ht="15">
      <c r="A207" s="60" t="s">
        <v>381</v>
      </c>
      <c r="B207" s="61"/>
      <c r="C207" s="84" t="str">
        <f>'ITEM 05'!B11</f>
        <v>CABO QUADRUPLEX CA 3X1X 70+70MM2 1KV    </v>
      </c>
      <c r="D207" s="93" t="str">
        <f>'ITEM 05'!C11</f>
        <v>M1   </v>
      </c>
      <c r="E207" s="93">
        <f>'ITEM 05'!D11</f>
        <v>55</v>
      </c>
      <c r="F207" s="63"/>
      <c r="G207" s="64"/>
      <c r="H207" s="25"/>
    </row>
    <row r="208" spans="1:8" ht="15">
      <c r="A208" s="60" t="s">
        <v>382</v>
      </c>
      <c r="B208" s="61"/>
      <c r="C208" s="84" t="str">
        <f>'ITEM 05'!B12</f>
        <v>CONECTOR ATERRAMENTO DE FERRAGEM        </v>
      </c>
      <c r="D208" s="93" t="str">
        <f>'ITEM 05'!C12</f>
        <v>PC   </v>
      </c>
      <c r="E208" s="93">
        <f>'ITEM 05'!D12</f>
        <v>9</v>
      </c>
      <c r="F208" s="63"/>
      <c r="G208" s="64"/>
      <c r="H208" s="25"/>
    </row>
    <row r="209" spans="1:8" ht="15">
      <c r="A209" s="60" t="s">
        <v>383</v>
      </c>
      <c r="B209" s="61"/>
      <c r="C209" s="84" t="str">
        <f>'ITEM 05'!B13</f>
        <v>CONECTOR DER CUNHA CU ITEM 1            </v>
      </c>
      <c r="D209" s="93" t="str">
        <f>'ITEM 05'!C13</f>
        <v>PC   </v>
      </c>
      <c r="E209" s="93">
        <f>'ITEM 05'!D13</f>
        <v>4</v>
      </c>
      <c r="F209" s="63"/>
      <c r="G209" s="64"/>
      <c r="H209" s="25"/>
    </row>
    <row r="210" spans="1:8" ht="15">
      <c r="A210" s="60" t="s">
        <v>384</v>
      </c>
      <c r="B210" s="61"/>
      <c r="C210" s="84" t="str">
        <f>'ITEM 05'!B14</f>
        <v>CONECTOR H ITEM 1 CAA 13-34 / 13-34MM2  </v>
      </c>
      <c r="D210" s="93" t="str">
        <f>'ITEM 05'!C14</f>
        <v>PC   </v>
      </c>
      <c r="E210" s="93">
        <f>'ITEM 05'!D14</f>
        <v>1</v>
      </c>
      <c r="F210" s="63"/>
      <c r="G210" s="64"/>
      <c r="H210" s="25"/>
    </row>
    <row r="211" spans="1:8" ht="15">
      <c r="A211" s="60" t="s">
        <v>385</v>
      </c>
      <c r="B211" s="61"/>
      <c r="C211" s="84" t="str">
        <f>'ITEM 05'!B15</f>
        <v>CONECTOR H ITEM 2 CAA 27-54 / 13-34MM2  </v>
      </c>
      <c r="D211" s="93" t="str">
        <f>'ITEM 05'!C15</f>
        <v>PC   </v>
      </c>
      <c r="E211" s="93">
        <f>'ITEM 05'!D15</f>
        <v>7</v>
      </c>
      <c r="F211" s="63"/>
      <c r="G211" s="64"/>
      <c r="H211" s="25"/>
    </row>
    <row r="212" spans="1:8" ht="15">
      <c r="A212" s="60" t="s">
        <v>386</v>
      </c>
      <c r="B212" s="61"/>
      <c r="C212" s="84" t="str">
        <f>'ITEM 05'!B16</f>
        <v>CONECTOR H ITEM 3 CAA 42-67/ 42-67MM2   </v>
      </c>
      <c r="D212" s="93" t="str">
        <f>'ITEM 05'!C16</f>
        <v>PC   </v>
      </c>
      <c r="E212" s="93">
        <f>'ITEM 05'!D16</f>
        <v>4</v>
      </c>
      <c r="F212" s="63"/>
      <c r="G212" s="64"/>
      <c r="H212" s="25"/>
    </row>
    <row r="213" spans="1:8" ht="15">
      <c r="A213" s="60" t="s">
        <v>387</v>
      </c>
      <c r="B213" s="61"/>
      <c r="C213" s="84" t="str">
        <f>'ITEM 05'!B17</f>
        <v>CONECTOR PERFURAÇÃO 35-120/1,5MM2       </v>
      </c>
      <c r="D213" s="93" t="str">
        <f>'ITEM 05'!C17</f>
        <v>PC   </v>
      </c>
      <c r="E213" s="93">
        <f>'ITEM 05'!D17</f>
        <v>8</v>
      </c>
      <c r="F213" s="63"/>
      <c r="G213" s="64"/>
      <c r="H213" s="25"/>
    </row>
    <row r="214" spans="1:8" ht="15">
      <c r="A214" s="60" t="s">
        <v>388</v>
      </c>
      <c r="B214" s="61"/>
      <c r="C214" s="84" t="str">
        <f>'ITEM 05'!B18</f>
        <v>CONECTOR TERM COMP CB ACO 6.4MM 1 FURO  </v>
      </c>
      <c r="D214" s="93" t="str">
        <f>'ITEM 05'!C18</f>
        <v>PC   </v>
      </c>
      <c r="E214" s="93">
        <f>'ITEM 05'!D18</f>
        <v>2</v>
      </c>
      <c r="F214" s="63"/>
      <c r="G214" s="64"/>
      <c r="H214" s="25"/>
    </row>
    <row r="215" spans="1:8" ht="15">
      <c r="A215" s="60" t="s">
        <v>389</v>
      </c>
      <c r="B215" s="61"/>
      <c r="C215" s="84" t="str">
        <f>'ITEM 05'!B19</f>
        <v>HASTE ATERRAMENTO 2400MM ACO            </v>
      </c>
      <c r="D215" s="93" t="str">
        <f>'ITEM 05'!C19</f>
        <v>PC   </v>
      </c>
      <c r="E215" s="93">
        <f>'ITEM 05'!D19</f>
        <v>2</v>
      </c>
      <c r="F215" s="63"/>
      <c r="G215" s="64"/>
      <c r="H215" s="25"/>
    </row>
    <row r="216" spans="1:8" ht="15">
      <c r="A216" s="60" t="s">
        <v>390</v>
      </c>
      <c r="B216" s="61"/>
      <c r="C216" s="84" t="str">
        <f>'ITEM 05'!B20</f>
        <v>IDENTIFICADOR DE FASE A                 </v>
      </c>
      <c r="D216" s="93" t="str">
        <f>'ITEM 05'!C20</f>
        <v>PC   </v>
      </c>
      <c r="E216" s="93">
        <f>'ITEM 05'!D20</f>
        <v>3</v>
      </c>
      <c r="F216" s="63"/>
      <c r="G216" s="64"/>
      <c r="H216" s="25"/>
    </row>
    <row r="217" spans="1:8" ht="15">
      <c r="A217" s="60" t="s">
        <v>391</v>
      </c>
      <c r="B217" s="61"/>
      <c r="C217" s="84" t="str">
        <f>'ITEM 05'!B21</f>
        <v>IDENTIFICADOR DE FASE B                 </v>
      </c>
      <c r="D217" s="93" t="str">
        <f>'ITEM 05'!C21</f>
        <v>PC   </v>
      </c>
      <c r="E217" s="93">
        <f>'ITEM 05'!D21</f>
        <v>3</v>
      </c>
      <c r="F217" s="63"/>
      <c r="G217" s="64"/>
      <c r="H217" s="25"/>
    </row>
    <row r="218" spans="1:8" ht="15">
      <c r="A218" s="60" t="s">
        <v>392</v>
      </c>
      <c r="B218" s="61"/>
      <c r="C218" s="84" t="str">
        <f>'ITEM 05'!B22</f>
        <v>LAMPADA VS 100W AP E-40 TUBULAR         </v>
      </c>
      <c r="D218" s="93" t="str">
        <f>'ITEM 05'!C22</f>
        <v>PC   </v>
      </c>
      <c r="E218" s="93">
        <f>'ITEM 05'!D22</f>
        <v>2</v>
      </c>
      <c r="F218" s="63"/>
      <c r="G218" s="64"/>
      <c r="H218" s="25"/>
    </row>
    <row r="219" spans="1:8" ht="15">
      <c r="A219" s="60" t="s">
        <v>393</v>
      </c>
      <c r="B219" s="61"/>
      <c r="C219" s="84" t="str">
        <f>'ITEM 05'!B23</f>
        <v>LUMINARIA C/EQUIP VS100W VIDRO PLANO    </v>
      </c>
      <c r="D219" s="93" t="str">
        <f>'ITEM 05'!C23</f>
        <v>PC   </v>
      </c>
      <c r="E219" s="93">
        <f>'ITEM 05'!D23</f>
        <v>2</v>
      </c>
      <c r="F219" s="63"/>
      <c r="G219" s="64"/>
      <c r="H219" s="25"/>
    </row>
    <row r="220" spans="1:8" ht="15">
      <c r="A220" s="60" t="s">
        <v>394</v>
      </c>
      <c r="B220" s="61"/>
      <c r="C220" s="84" t="str">
        <f>'ITEM 05'!B24</f>
        <v>OLHAL P/ PARAFUSO CL 50KN               </v>
      </c>
      <c r="D220" s="93" t="str">
        <f>'ITEM 05'!C24</f>
        <v>PC   </v>
      </c>
      <c r="E220" s="93">
        <f>'ITEM 05'!D24</f>
        <v>6</v>
      </c>
      <c r="F220" s="63"/>
      <c r="G220" s="64"/>
      <c r="H220" s="25"/>
    </row>
    <row r="221" spans="1:8" ht="15">
      <c r="A221" s="60" t="s">
        <v>395</v>
      </c>
      <c r="B221" s="61"/>
      <c r="C221" s="84" t="str">
        <f>'ITEM 05'!B25</f>
        <v>PARAFUSO CABECA QUADRADA M12X150MM      </v>
      </c>
      <c r="D221" s="93" t="str">
        <f>'ITEM 05'!C25</f>
        <v>PC   </v>
      </c>
      <c r="E221" s="93">
        <f>'ITEM 05'!D25</f>
        <v>2</v>
      </c>
      <c r="F221" s="63"/>
      <c r="G221" s="64"/>
      <c r="H221" s="25"/>
    </row>
    <row r="222" spans="1:8" ht="15">
      <c r="A222" s="60" t="s">
        <v>396</v>
      </c>
      <c r="B222" s="61"/>
      <c r="C222" s="84" t="str">
        <f>'ITEM 05'!B26</f>
        <v>PARAFUSO CABECA QUADRADA M16X250MM      </v>
      </c>
      <c r="D222" s="93" t="str">
        <f>'ITEM 05'!C26</f>
        <v>PC   </v>
      </c>
      <c r="E222" s="93">
        <f>'ITEM 05'!D26</f>
        <v>10</v>
      </c>
      <c r="F222" s="63"/>
      <c r="G222" s="64"/>
      <c r="H222" s="25"/>
    </row>
    <row r="223" spans="1:8" ht="15">
      <c r="A223" s="60" t="s">
        <v>397</v>
      </c>
      <c r="B223" s="61"/>
      <c r="C223" s="84" t="str">
        <f>'ITEM 05'!B27</f>
        <v>PARAFUSO CABECA QUADRADA M16X300MM      </v>
      </c>
      <c r="D223" s="93" t="str">
        <f>'ITEM 05'!C27</f>
        <v>PC   </v>
      </c>
      <c r="E223" s="93">
        <f>'ITEM 05'!D27</f>
        <v>4</v>
      </c>
      <c r="F223" s="63"/>
      <c r="G223" s="64"/>
      <c r="H223" s="25"/>
    </row>
    <row r="224" spans="1:8" ht="15">
      <c r="A224" s="60" t="s">
        <v>398</v>
      </c>
      <c r="B224" s="61"/>
      <c r="C224" s="84" t="str">
        <f>'ITEM 05'!B28</f>
        <v>POSTE CONCRETO DUPLO T 11M 300DAN       </v>
      </c>
      <c r="D224" s="93" t="str">
        <f>'ITEM 05'!C28</f>
        <v>PC   </v>
      </c>
      <c r="E224" s="93">
        <f>'ITEM 05'!D28</f>
        <v>1</v>
      </c>
      <c r="F224" s="63"/>
      <c r="G224" s="64"/>
      <c r="H224" s="25"/>
    </row>
    <row r="225" spans="1:8" ht="15">
      <c r="A225" s="60" t="s">
        <v>399</v>
      </c>
      <c r="B225" s="61"/>
      <c r="C225" s="84" t="str">
        <f>'ITEM 05'!B29</f>
        <v>RELE FOTOELETRONICO                     </v>
      </c>
      <c r="D225" s="93" t="str">
        <f>'ITEM 05'!C29</f>
        <v>PC   </v>
      </c>
      <c r="E225" s="93">
        <f>'ITEM 05'!D29</f>
        <v>2</v>
      </c>
      <c r="F225" s="63"/>
      <c r="G225" s="64"/>
      <c r="H225" s="25"/>
    </row>
    <row r="226" spans="1:8" ht="15">
      <c r="A226" s="60" t="s">
        <v>400</v>
      </c>
      <c r="B226" s="61"/>
      <c r="C226" s="84" t="str">
        <f>'ITEM 05'!B30</f>
        <v>SAPATILHA                               </v>
      </c>
      <c r="D226" s="93" t="str">
        <f>'ITEM 05'!C30</f>
        <v>PC   </v>
      </c>
      <c r="E226" s="93">
        <f>'ITEM 05'!D30</f>
        <v>2</v>
      </c>
      <c r="F226" s="63"/>
      <c r="G226" s="64"/>
      <c r="H226" s="25"/>
    </row>
    <row r="227" spans="1:8" ht="15">
      <c r="A227" s="60"/>
      <c r="B227" s="61"/>
      <c r="C227" s="65" t="str">
        <f>C198</f>
        <v>TOTAL DO ITEM</v>
      </c>
      <c r="D227" s="93"/>
      <c r="E227" s="93"/>
      <c r="F227" s="63"/>
      <c r="G227" s="66"/>
      <c r="H227" s="25"/>
    </row>
    <row r="228" spans="1:8" ht="30">
      <c r="A228" s="67">
        <v>7</v>
      </c>
      <c r="B228" s="61"/>
      <c r="C228" s="68" t="s">
        <v>401</v>
      </c>
      <c r="D228" s="93"/>
      <c r="E228" s="93"/>
      <c r="F228" s="63"/>
      <c r="G228" s="64"/>
      <c r="H228" s="25"/>
    </row>
    <row r="229" spans="1:8" ht="15">
      <c r="A229" s="60" t="s">
        <v>403</v>
      </c>
      <c r="B229" s="61"/>
      <c r="C229" s="84" t="str">
        <f>'ITEM 06'!B4</f>
        <v>ARRUELA QUADRADA 38X18X3MM              </v>
      </c>
      <c r="D229" s="93" t="str">
        <f>'ITEM 06'!C4</f>
        <v>PC   </v>
      </c>
      <c r="E229" s="93">
        <f>'ITEM 06'!D4</f>
        <v>7</v>
      </c>
      <c r="F229" s="93"/>
      <c r="G229" s="64"/>
      <c r="H229" s="25"/>
    </row>
    <row r="230" spans="1:8" ht="15">
      <c r="A230" s="60" t="s">
        <v>404</v>
      </c>
      <c r="B230" s="61"/>
      <c r="C230" s="84" t="str">
        <f>'ITEM 06'!B5</f>
        <v>BRACO IP TIPO MEDIO                     </v>
      </c>
      <c r="D230" s="93" t="str">
        <f>'ITEM 06'!C5</f>
        <v>PC   </v>
      </c>
      <c r="E230" s="93">
        <f>'ITEM 06'!D5</f>
        <v>8</v>
      </c>
      <c r="F230" s="93"/>
      <c r="G230" s="64"/>
      <c r="H230" s="25"/>
    </row>
    <row r="231" spans="1:8" ht="15">
      <c r="A231" s="60" t="s">
        <v>405</v>
      </c>
      <c r="B231" s="61"/>
      <c r="C231" s="84" t="str">
        <f>'ITEM 06'!B6</f>
        <v>CABO ACO 6,4MM SM 7 FIOS ZINC           </v>
      </c>
      <c r="D231" s="93" t="str">
        <f>'ITEM 06'!C6</f>
        <v>KG   </v>
      </c>
      <c r="E231" s="93">
        <f>'ITEM 06'!D6</f>
        <v>3.2</v>
      </c>
      <c r="F231" s="93"/>
      <c r="G231" s="64"/>
      <c r="H231" s="25"/>
    </row>
    <row r="232" spans="1:8" ht="15">
      <c r="A232" s="60" t="s">
        <v>406</v>
      </c>
      <c r="B232" s="61"/>
      <c r="C232" s="84" t="str">
        <f>'ITEM 06'!B7</f>
        <v>CABO CU XLPE 1X 1,5MM2 1KV              </v>
      </c>
      <c r="D232" s="93" t="str">
        <f>'ITEM 06'!C7</f>
        <v>M1   </v>
      </c>
      <c r="E232" s="93">
        <f>'ITEM 06'!D7</f>
        <v>93</v>
      </c>
      <c r="F232" s="93"/>
      <c r="G232" s="64"/>
      <c r="H232" s="25"/>
    </row>
    <row r="233" spans="1:8" ht="15">
      <c r="A233" s="60" t="s">
        <v>407</v>
      </c>
      <c r="B233" s="61"/>
      <c r="C233" s="84" t="str">
        <f>'ITEM 06'!B8</f>
        <v>CINTA ACO D 190MM                       </v>
      </c>
      <c r="D233" s="93" t="str">
        <f>'ITEM 06'!C8</f>
        <v>PC   </v>
      </c>
      <c r="E233" s="93">
        <f>'ITEM 06'!D8</f>
        <v>1</v>
      </c>
      <c r="F233" s="93"/>
      <c r="G233" s="64"/>
      <c r="H233" s="25"/>
    </row>
    <row r="234" spans="1:8" ht="15">
      <c r="A234" s="60" t="s">
        <v>408</v>
      </c>
      <c r="B234" s="61"/>
      <c r="C234" s="84" t="str">
        <f>'ITEM 06'!B9</f>
        <v>CINTA ACO D 260MM                       </v>
      </c>
      <c r="D234" s="93" t="str">
        <f>'ITEM 06'!C9</f>
        <v>PC   </v>
      </c>
      <c r="E234" s="93">
        <f>'ITEM 06'!D9</f>
        <v>2</v>
      </c>
      <c r="F234" s="93"/>
      <c r="G234" s="64"/>
      <c r="H234" s="25"/>
    </row>
    <row r="235" spans="1:8" ht="15">
      <c r="A235" s="60" t="s">
        <v>409</v>
      </c>
      <c r="B235" s="61"/>
      <c r="C235" s="84" t="str">
        <f>'ITEM 06'!B10</f>
        <v>CONECTOR ATERRAMENTO DE FERRAGEM        </v>
      </c>
      <c r="D235" s="93" t="str">
        <f>'ITEM 06'!C10</f>
        <v>PC   </v>
      </c>
      <c r="E235" s="93">
        <f>'ITEM 06'!D10</f>
        <v>27</v>
      </c>
      <c r="F235" s="93"/>
      <c r="G235" s="64"/>
      <c r="H235" s="25"/>
    </row>
    <row r="236" spans="1:8" ht="15">
      <c r="A236" s="60" t="s">
        <v>410</v>
      </c>
      <c r="B236" s="61"/>
      <c r="C236" s="84" t="str">
        <f>'ITEM 06'!B11</f>
        <v>CONECTOR DER CUNHA CU ITEM 1            </v>
      </c>
      <c r="D236" s="93" t="str">
        <f>'ITEM 06'!C11</f>
        <v>PC   </v>
      </c>
      <c r="E236" s="93">
        <f>'ITEM 06'!D11</f>
        <v>6</v>
      </c>
      <c r="F236" s="93"/>
      <c r="G236" s="64"/>
      <c r="H236" s="25"/>
    </row>
    <row r="237" spans="1:8" ht="15">
      <c r="A237" s="60" t="s">
        <v>411</v>
      </c>
      <c r="B237" s="61"/>
      <c r="C237" s="84" t="str">
        <f>'ITEM 06'!B12</f>
        <v>CONECTOR DER CUNHA CU ITEM 8            </v>
      </c>
      <c r="D237" s="93" t="str">
        <f>'ITEM 06'!C12</f>
        <v>PC   </v>
      </c>
      <c r="E237" s="93">
        <f>'ITEM 06'!D12</f>
        <v>17</v>
      </c>
      <c r="F237" s="93"/>
      <c r="G237" s="64"/>
      <c r="H237" s="25"/>
    </row>
    <row r="238" spans="1:8" ht="15">
      <c r="A238" s="60" t="s">
        <v>412</v>
      </c>
      <c r="B238" s="61"/>
      <c r="C238" s="84" t="str">
        <f>'ITEM 06'!B13</f>
        <v>CONECTOR PERFURAÇÃO 35-120/1,5MM2       </v>
      </c>
      <c r="D238" s="93" t="str">
        <f>'ITEM 06'!C13</f>
        <v>PC   </v>
      </c>
      <c r="E238" s="93">
        <f>'ITEM 06'!D13</f>
        <v>11</v>
      </c>
      <c r="F238" s="93"/>
      <c r="G238" s="64"/>
      <c r="H238" s="25"/>
    </row>
    <row r="239" spans="1:8" ht="15">
      <c r="A239" s="60" t="s">
        <v>413</v>
      </c>
      <c r="B239" s="61"/>
      <c r="C239" s="84" t="str">
        <f>'ITEM 06'!B14</f>
        <v>IDENTIFICADOR DE FASE A                 </v>
      </c>
      <c r="D239" s="93" t="str">
        <f>'ITEM 06'!C14</f>
        <v>PC   </v>
      </c>
      <c r="E239" s="93">
        <f>'ITEM 06'!D14</f>
        <v>5</v>
      </c>
      <c r="F239" s="93"/>
      <c r="G239" s="64"/>
      <c r="H239" s="25"/>
    </row>
    <row r="240" spans="1:8" ht="15">
      <c r="A240" s="60" t="s">
        <v>414</v>
      </c>
      <c r="B240" s="61"/>
      <c r="C240" s="84" t="str">
        <f>'ITEM 06'!B15</f>
        <v>IDENTIFICADOR DE FASE B                 </v>
      </c>
      <c r="D240" s="93" t="str">
        <f>'ITEM 06'!C15</f>
        <v>PC   </v>
      </c>
      <c r="E240" s="93">
        <f>'ITEM 06'!D15</f>
        <v>5</v>
      </c>
      <c r="F240" s="93"/>
      <c r="G240" s="64"/>
      <c r="H240" s="25"/>
    </row>
    <row r="241" spans="1:8" ht="15">
      <c r="A241" s="60" t="s">
        <v>415</v>
      </c>
      <c r="B241" s="61"/>
      <c r="C241" s="84" t="str">
        <f>'ITEM 06'!B16</f>
        <v>LAMPADA VS 100W AP E-40 TUBULAR         </v>
      </c>
      <c r="D241" s="93" t="str">
        <f>'ITEM 06'!C16</f>
        <v>PC   </v>
      </c>
      <c r="E241" s="93">
        <f>'ITEM 06'!D16</f>
        <v>9</v>
      </c>
      <c r="F241" s="93"/>
      <c r="G241" s="64"/>
      <c r="H241" s="25"/>
    </row>
    <row r="242" spans="1:8" ht="15">
      <c r="A242" s="60" t="s">
        <v>416</v>
      </c>
      <c r="B242" s="61"/>
      <c r="C242" s="84" t="str">
        <f>'ITEM 06'!B17</f>
        <v>LUMINARIA C/EQUIP VS100W VIDRO PLANO    </v>
      </c>
      <c r="D242" s="93" t="str">
        <f>'ITEM 06'!C17</f>
        <v>PC   </v>
      </c>
      <c r="E242" s="93">
        <f>'ITEM 06'!D17</f>
        <v>9</v>
      </c>
      <c r="F242" s="93"/>
      <c r="G242" s="64"/>
      <c r="H242" s="25"/>
    </row>
    <row r="243" spans="1:8" ht="15">
      <c r="A243" s="60" t="s">
        <v>417</v>
      </c>
      <c r="B243" s="61"/>
      <c r="C243" s="84" t="str">
        <f>'ITEM 06'!B18</f>
        <v>PARAFUSO CABECA ABAULADA M16X 45MM      </v>
      </c>
      <c r="D243" s="93" t="str">
        <f>'ITEM 06'!C18</f>
        <v>PC   </v>
      </c>
      <c r="E243" s="93">
        <f>'ITEM 06'!D18</f>
        <v>4</v>
      </c>
      <c r="F243" s="93"/>
      <c r="G243" s="64"/>
      <c r="H243" s="25"/>
    </row>
    <row r="244" spans="1:8" ht="15">
      <c r="A244" s="60" t="s">
        <v>418</v>
      </c>
      <c r="B244" s="61"/>
      <c r="C244" s="84" t="str">
        <f>'ITEM 06'!B19</f>
        <v>PARAFUSO CABECA ABAULADA M16X 70MM      </v>
      </c>
      <c r="D244" s="93" t="str">
        <f>'ITEM 06'!C19</f>
        <v>PC   </v>
      </c>
      <c r="E244" s="93">
        <f>'ITEM 06'!D19</f>
        <v>8</v>
      </c>
      <c r="F244" s="93"/>
      <c r="G244" s="64"/>
      <c r="H244" s="25"/>
    </row>
    <row r="245" spans="1:8" ht="15">
      <c r="A245" s="60" t="s">
        <v>419</v>
      </c>
      <c r="B245" s="61"/>
      <c r="C245" s="84" t="str">
        <f>'ITEM 06'!B20</f>
        <v>PARAFUSO CABECA QUADRADA M16X250MM      </v>
      </c>
      <c r="D245" s="93" t="str">
        <f>'ITEM 06'!C20</f>
        <v>PC   </v>
      </c>
      <c r="E245" s="93">
        <f>'ITEM 06'!D20</f>
        <v>2</v>
      </c>
      <c r="F245" s="93"/>
      <c r="G245" s="64"/>
      <c r="H245" s="25"/>
    </row>
    <row r="246" spans="1:8" ht="15">
      <c r="A246" s="60" t="s">
        <v>420</v>
      </c>
      <c r="B246" s="61"/>
      <c r="C246" s="84" t="str">
        <f>'ITEM 06'!B21</f>
        <v>PARAFUSO CABECA QUADRADA M16X300MM      </v>
      </c>
      <c r="D246" s="93" t="str">
        <f>'ITEM 06'!C21</f>
        <v>PC   </v>
      </c>
      <c r="E246" s="93">
        <f>'ITEM 06'!D21</f>
        <v>8</v>
      </c>
      <c r="F246" s="93"/>
      <c r="G246" s="64"/>
      <c r="H246" s="25"/>
    </row>
    <row r="247" spans="1:8" ht="15">
      <c r="A247" s="60" t="s">
        <v>421</v>
      </c>
      <c r="B247" s="61"/>
      <c r="C247" s="84" t="str">
        <f>'ITEM 06'!B22</f>
        <v>RELE FOTOELETRONICO                     </v>
      </c>
      <c r="D247" s="93" t="str">
        <f>'ITEM 06'!C22</f>
        <v>PC   </v>
      </c>
      <c r="E247" s="93">
        <f>'ITEM 06'!D22</f>
        <v>8</v>
      </c>
      <c r="F247" s="93"/>
      <c r="G247" s="64"/>
      <c r="H247" s="25"/>
    </row>
    <row r="248" spans="1:8" ht="15">
      <c r="A248" s="60"/>
      <c r="B248" s="61"/>
      <c r="C248" s="65" t="str">
        <f>C227</f>
        <v>TOTAL DO ITEM</v>
      </c>
      <c r="D248" s="93"/>
      <c r="E248" s="93"/>
      <c r="F248" s="93"/>
      <c r="G248" s="66"/>
      <c r="H248" s="25"/>
    </row>
    <row r="249" spans="1:8" ht="30">
      <c r="A249" s="67">
        <v>8</v>
      </c>
      <c r="B249" s="86"/>
      <c r="C249" s="68" t="s">
        <v>422</v>
      </c>
      <c r="D249" s="93"/>
      <c r="E249" s="93"/>
      <c r="F249" s="93"/>
      <c r="G249" s="64"/>
      <c r="H249" s="25"/>
    </row>
    <row r="250" spans="1:8" ht="15">
      <c r="A250" s="60" t="s">
        <v>423</v>
      </c>
      <c r="B250" s="61"/>
      <c r="C250" s="84" t="str">
        <f>'ITEM 07'!B4</f>
        <v>ALCA CONECTOR ESTRIBO ABERTA            </v>
      </c>
      <c r="D250" s="92" t="str">
        <f>'ITEM 07'!C4</f>
        <v>PC   </v>
      </c>
      <c r="E250" s="92">
        <f>'ITEM 07'!D4</f>
        <v>5</v>
      </c>
      <c r="F250" s="92"/>
      <c r="G250" s="64"/>
      <c r="H250" s="25"/>
    </row>
    <row r="251" spans="1:8" ht="15">
      <c r="A251" s="60" t="s">
        <v>424</v>
      </c>
      <c r="B251" s="61"/>
      <c r="C251" s="84" t="str">
        <f>'ITEM 07'!B5</f>
        <v>ALCA PREF CB CA/CAL  70MM2 MULTIPLEX    </v>
      </c>
      <c r="D251" s="92" t="str">
        <f>'ITEM 07'!C5</f>
        <v>PC   </v>
      </c>
      <c r="E251" s="92">
        <f>'ITEM 07'!D5</f>
        <v>2</v>
      </c>
      <c r="F251" s="92"/>
      <c r="G251" s="64"/>
      <c r="H251" s="25"/>
    </row>
    <row r="252" spans="1:8" ht="15">
      <c r="A252" s="60" t="s">
        <v>425</v>
      </c>
      <c r="B252" s="61"/>
      <c r="C252" s="84" t="str">
        <f>'ITEM 07'!B6</f>
        <v>ANEL ELASTOMERICO AMARRACAO ISOL. PINO  </v>
      </c>
      <c r="D252" s="92" t="str">
        <f>'ITEM 07'!C6</f>
        <v>PC   </v>
      </c>
      <c r="E252" s="92">
        <f>'ITEM 07'!D6</f>
        <v>2</v>
      </c>
      <c r="F252" s="92"/>
      <c r="G252" s="64"/>
      <c r="H252" s="25"/>
    </row>
    <row r="253" spans="1:8" ht="15">
      <c r="A253" s="60" t="s">
        <v>426</v>
      </c>
      <c r="B253" s="61"/>
      <c r="C253" s="84" t="str">
        <f>'ITEM 07'!B7</f>
        <v>ARMACAO SECUNDARIA 1 ESTRIBO C/ HASTE   </v>
      </c>
      <c r="D253" s="92" t="str">
        <f>'ITEM 07'!C7</f>
        <v>PC   </v>
      </c>
      <c r="E253" s="92">
        <f>'ITEM 07'!D7</f>
        <v>2</v>
      </c>
      <c r="F253" s="92"/>
      <c r="G253" s="64"/>
      <c r="H253" s="25"/>
    </row>
    <row r="254" spans="1:8" ht="15">
      <c r="A254" s="60" t="s">
        <v>427</v>
      </c>
      <c r="B254" s="61"/>
      <c r="C254" s="84" t="str">
        <f>'ITEM 07'!B8</f>
        <v>ARRUELA QUADRADA 38X18X3MM              </v>
      </c>
      <c r="D254" s="92" t="str">
        <f>'ITEM 07'!C8</f>
        <v>PC   </v>
      </c>
      <c r="E254" s="92">
        <f>'ITEM 07'!D8</f>
        <v>17</v>
      </c>
      <c r="F254" s="92"/>
      <c r="G254" s="64"/>
      <c r="H254" s="25"/>
    </row>
    <row r="255" spans="1:8" ht="15">
      <c r="A255" s="60" t="s">
        <v>428</v>
      </c>
      <c r="B255" s="61"/>
      <c r="C255" s="84" t="str">
        <f>'ITEM 07'!B9</f>
        <v>BRACADEIRA PLASTICA CABO MULTIPLEXADO   </v>
      </c>
      <c r="D255" s="92" t="str">
        <f>'ITEM 07'!C9</f>
        <v>PC   </v>
      </c>
      <c r="E255" s="92">
        <f>'ITEM 07'!D9</f>
        <v>25</v>
      </c>
      <c r="F255" s="92"/>
      <c r="G255" s="64"/>
      <c r="H255" s="25"/>
    </row>
    <row r="256" spans="1:8" ht="15">
      <c r="A256" s="60" t="s">
        <v>429</v>
      </c>
      <c r="B256" s="61"/>
      <c r="C256" s="84" t="str">
        <f>'ITEM 07'!B10</f>
        <v>BRACO IP TIPO MEDIO                     </v>
      </c>
      <c r="D256" s="92" t="str">
        <f>'ITEM 07'!C10</f>
        <v>PC   </v>
      </c>
      <c r="E256" s="92">
        <f>'ITEM 07'!D10</f>
        <v>4</v>
      </c>
      <c r="F256" s="92"/>
      <c r="G256" s="64"/>
      <c r="H256" s="25"/>
    </row>
    <row r="257" spans="1:8" ht="15">
      <c r="A257" s="60" t="s">
        <v>430</v>
      </c>
      <c r="B257" s="61"/>
      <c r="C257" s="84" t="str">
        <f>'ITEM 07'!B11</f>
        <v>BRACO SUPORTE C/GPO 6,5-9,5MM IT2       </v>
      </c>
      <c r="D257" s="92" t="str">
        <f>'ITEM 07'!C11</f>
        <v>PC   </v>
      </c>
      <c r="E257" s="92">
        <f>'ITEM 07'!D11</f>
        <v>3</v>
      </c>
      <c r="F257" s="92"/>
      <c r="G257" s="64"/>
      <c r="H257" s="25"/>
    </row>
    <row r="258" spans="1:8" ht="15">
      <c r="A258" s="60" t="s">
        <v>431</v>
      </c>
      <c r="B258" s="61"/>
      <c r="C258" s="84" t="str">
        <f>'ITEM 07'!B12</f>
        <v>CABO ACO 6,4MM SM 7 FIOS ZINC           </v>
      </c>
      <c r="D258" s="92" t="str">
        <f>'ITEM 07'!C12</f>
        <v>KG   </v>
      </c>
      <c r="E258" s="92">
        <f>'ITEM 07'!D12</f>
        <v>1.6</v>
      </c>
      <c r="F258" s="92"/>
      <c r="G258" s="64"/>
      <c r="H258" s="25"/>
    </row>
    <row r="259" spans="1:8" ht="15">
      <c r="A259" s="60" t="s">
        <v>432</v>
      </c>
      <c r="B259" s="61"/>
      <c r="C259" s="84" t="str">
        <f>'ITEM 07'!B13</f>
        <v>CABO CA   53MM2 (1/0) 7 FIOS (POPPY)    </v>
      </c>
      <c r="D259" s="92" t="str">
        <f>'ITEM 07'!C13</f>
        <v>KG   </v>
      </c>
      <c r="E259" s="92">
        <f>'ITEM 07'!D13</f>
        <v>6.64</v>
      </c>
      <c r="F259" s="92"/>
      <c r="G259" s="64"/>
      <c r="H259" s="25"/>
    </row>
    <row r="260" spans="1:8" ht="15">
      <c r="A260" s="60" t="s">
        <v>433</v>
      </c>
      <c r="B260" s="61"/>
      <c r="C260" s="84" t="str">
        <f>'ITEM 07'!B14</f>
        <v>CABO CU XLPE 1X 1,5MM2 1KV              </v>
      </c>
      <c r="D260" s="92" t="str">
        <f>'ITEM 07'!C14</f>
        <v>M1   </v>
      </c>
      <c r="E260" s="92">
        <f>'ITEM 07'!D14</f>
        <v>44</v>
      </c>
      <c r="F260" s="92"/>
      <c r="G260" s="64"/>
      <c r="H260" s="25"/>
    </row>
    <row r="261" spans="1:8" ht="15">
      <c r="A261" s="60" t="s">
        <v>434</v>
      </c>
      <c r="B261" s="61"/>
      <c r="C261" s="84" t="str">
        <f>'ITEM 07'!B15</f>
        <v>CABO QUADRUPLEX CA 3X1X 70+70MM2 1KV    </v>
      </c>
      <c r="D261" s="92" t="str">
        <f>'ITEM 07'!C15</f>
        <v>M1   </v>
      </c>
      <c r="E261" s="92">
        <f>'ITEM 07'!D15</f>
        <v>165</v>
      </c>
      <c r="F261" s="92"/>
      <c r="G261" s="64"/>
      <c r="H261" s="25"/>
    </row>
    <row r="262" spans="1:8" ht="15">
      <c r="A262" s="60" t="s">
        <v>435</v>
      </c>
      <c r="B262" s="61"/>
      <c r="C262" s="84" t="str">
        <f>'ITEM 07'!B16</f>
        <v>CONECTOR ATERRAMENTO DE FERRAGEM        </v>
      </c>
      <c r="D262" s="92" t="str">
        <f>'ITEM 07'!C16</f>
        <v>PC   </v>
      </c>
      <c r="E262" s="92">
        <f>'ITEM 07'!D16</f>
        <v>12</v>
      </c>
      <c r="F262" s="92"/>
      <c r="G262" s="64"/>
      <c r="H262" s="25"/>
    </row>
    <row r="263" spans="1:8" ht="15">
      <c r="A263" s="60" t="s">
        <v>436</v>
      </c>
      <c r="B263" s="61"/>
      <c r="C263" s="84" t="str">
        <f>'ITEM 07'!B17</f>
        <v>CONECTOR DER CUNHA CU ITEM 1            </v>
      </c>
      <c r="D263" s="92" t="str">
        <f>'ITEM 07'!C17</f>
        <v>PC   </v>
      </c>
      <c r="E263" s="92">
        <f>'ITEM 07'!D17</f>
        <v>4</v>
      </c>
      <c r="F263" s="92"/>
      <c r="G263" s="64"/>
      <c r="H263" s="25"/>
    </row>
    <row r="264" spans="1:8" ht="15">
      <c r="A264" s="60" t="s">
        <v>437</v>
      </c>
      <c r="B264" s="61"/>
      <c r="C264" s="84" t="str">
        <f>'ITEM 07'!B18</f>
        <v>CONECTOR DER CUNHA CU ITEM 7            </v>
      </c>
      <c r="D264" s="92" t="str">
        <f>'ITEM 07'!C18</f>
        <v>PC   </v>
      </c>
      <c r="E264" s="92">
        <f>'ITEM 07'!D18</f>
        <v>8</v>
      </c>
      <c r="F264" s="92"/>
      <c r="G264" s="64"/>
      <c r="H264" s="25"/>
    </row>
    <row r="265" spans="1:8" ht="15">
      <c r="A265" s="60" t="s">
        <v>438</v>
      </c>
      <c r="B265" s="61"/>
      <c r="C265" s="84" t="str">
        <f>'ITEM 07'!B19</f>
        <v>CONECTOR H ITEM 2 CAA 27-54 / 13-34MM2  </v>
      </c>
      <c r="D265" s="92" t="str">
        <f>'ITEM 07'!C19</f>
        <v>PC   </v>
      </c>
      <c r="E265" s="92">
        <f>'ITEM 07'!D19</f>
        <v>10</v>
      </c>
      <c r="F265" s="92"/>
      <c r="G265" s="64"/>
      <c r="H265" s="25"/>
    </row>
    <row r="266" spans="1:8" ht="15">
      <c r="A266" s="60" t="s">
        <v>439</v>
      </c>
      <c r="B266" s="61"/>
      <c r="C266" s="84" t="str">
        <f>'ITEM 07'!B20</f>
        <v>CONECTOR H ITEM 3 CAA 42-67/ 42-67MM2   </v>
      </c>
      <c r="D266" s="92" t="str">
        <f>'ITEM 07'!C20</f>
        <v>PC   </v>
      </c>
      <c r="E266" s="92">
        <f>'ITEM 07'!D20</f>
        <v>5</v>
      </c>
      <c r="F266" s="92"/>
      <c r="G266" s="64"/>
      <c r="H266" s="25"/>
    </row>
    <row r="267" spans="1:8" ht="15">
      <c r="A267" s="60" t="s">
        <v>440</v>
      </c>
      <c r="B267" s="61"/>
      <c r="C267" s="84" t="str">
        <f>'ITEM 07'!B21</f>
        <v>CONECTOR PERFURAÇÃO 35-120/1,5MM2       </v>
      </c>
      <c r="D267" s="92" t="str">
        <f>'ITEM 07'!C21</f>
        <v>PC   </v>
      </c>
      <c r="E267" s="92">
        <f>'ITEM 07'!D21</f>
        <v>10</v>
      </c>
      <c r="F267" s="92"/>
      <c r="G267" s="64"/>
      <c r="H267" s="25"/>
    </row>
    <row r="268" spans="1:8" ht="15">
      <c r="A268" s="60" t="s">
        <v>441</v>
      </c>
      <c r="B268" s="61"/>
      <c r="C268" s="84" t="str">
        <f>'ITEM 07'!B22</f>
        <v>CONECTOR PERFURAÇÃO 70-240/70-120MM2    </v>
      </c>
      <c r="D268" s="92" t="str">
        <f>'ITEM 07'!C22</f>
        <v>PC   </v>
      </c>
      <c r="E268" s="92">
        <f>'ITEM 07'!D22</f>
        <v>8</v>
      </c>
      <c r="F268" s="92"/>
      <c r="G268" s="64"/>
      <c r="H268" s="25"/>
    </row>
    <row r="269" spans="1:8" ht="15">
      <c r="A269" s="60" t="s">
        <v>442</v>
      </c>
      <c r="B269" s="61"/>
      <c r="C269" s="84" t="str">
        <f>'ITEM 07'!B23</f>
        <v>CONECTOR TERM CU   16mm 1F PRESSAO      </v>
      </c>
      <c r="D269" s="92" t="str">
        <f>'ITEM 07'!C23</f>
        <v>PC   </v>
      </c>
      <c r="E269" s="92">
        <f>'ITEM 07'!D23</f>
        <v>4</v>
      </c>
      <c r="F269" s="92"/>
      <c r="G269" s="64"/>
      <c r="H269" s="25"/>
    </row>
    <row r="270" spans="1:8" ht="15">
      <c r="A270" s="60" t="s">
        <v>443</v>
      </c>
      <c r="B270" s="61"/>
      <c r="C270" s="84" t="str">
        <f>'ITEM 07'!B24</f>
        <v>IDENTIFICADOR DE FASE A                 </v>
      </c>
      <c r="D270" s="92" t="str">
        <f>'ITEM 07'!C24</f>
        <v>PC   </v>
      </c>
      <c r="E270" s="92">
        <f>'ITEM 07'!D24</f>
        <v>4</v>
      </c>
      <c r="F270" s="92"/>
      <c r="G270" s="64"/>
      <c r="H270" s="25"/>
    </row>
    <row r="271" spans="1:8" ht="15">
      <c r="A271" s="60" t="s">
        <v>444</v>
      </c>
      <c r="B271" s="61"/>
      <c r="C271" s="84" t="str">
        <f>'ITEM 07'!B25</f>
        <v>IDENTIFICADOR DE FASE B                 </v>
      </c>
      <c r="D271" s="92" t="str">
        <f>'ITEM 07'!C25</f>
        <v>PC   </v>
      </c>
      <c r="E271" s="92">
        <f>'ITEM 07'!D25</f>
        <v>4</v>
      </c>
      <c r="F271" s="92"/>
      <c r="G271" s="64"/>
      <c r="H271" s="25"/>
    </row>
    <row r="272" spans="1:8" ht="15">
      <c r="A272" s="60" t="s">
        <v>445</v>
      </c>
      <c r="B272" s="61"/>
      <c r="C272" s="84" t="str">
        <f>'ITEM 07'!B26</f>
        <v>ISOLADOR ROLDANA PORCELANA              </v>
      </c>
      <c r="D272" s="92" t="str">
        <f>'ITEM 07'!C26</f>
        <v>PC   </v>
      </c>
      <c r="E272" s="92">
        <f>'ITEM 07'!D26</f>
        <v>3</v>
      </c>
      <c r="F272" s="92"/>
      <c r="G272" s="64"/>
      <c r="H272" s="25"/>
    </row>
    <row r="273" spans="1:8" ht="15">
      <c r="A273" s="60" t="s">
        <v>446</v>
      </c>
      <c r="B273" s="61"/>
      <c r="C273" s="84" t="str">
        <f>'ITEM 07'!B27</f>
        <v>LAMPADA VS 100W AP E-40 TUBULAR         </v>
      </c>
      <c r="D273" s="92" t="str">
        <f>'ITEM 07'!C27</f>
        <v>PC   </v>
      </c>
      <c r="E273" s="92">
        <f>'ITEM 07'!D27</f>
        <v>4</v>
      </c>
      <c r="F273" s="92"/>
      <c r="G273" s="64"/>
      <c r="H273" s="25"/>
    </row>
    <row r="274" spans="1:8" ht="15">
      <c r="A274" s="60" t="s">
        <v>447</v>
      </c>
      <c r="B274" s="61"/>
      <c r="C274" s="84" t="str">
        <f>'ITEM 07'!B28</f>
        <v>LUMINARIA C/EQUIP VS100W VIDRO PLANO    </v>
      </c>
      <c r="D274" s="92" t="str">
        <f>'ITEM 07'!C28</f>
        <v>PC   </v>
      </c>
      <c r="E274" s="92">
        <f>'ITEM 07'!D28</f>
        <v>4</v>
      </c>
      <c r="F274" s="92"/>
      <c r="G274" s="64"/>
      <c r="H274" s="25"/>
    </row>
    <row r="275" spans="1:8" ht="15">
      <c r="A275" s="60" t="s">
        <v>448</v>
      </c>
      <c r="B275" s="61"/>
      <c r="C275" s="84" t="str">
        <f>'ITEM 07'!B29</f>
        <v>OLHAL P/ PARAFUSO CL 50KN               </v>
      </c>
      <c r="D275" s="92" t="str">
        <f>'ITEM 07'!C29</f>
        <v>PC   </v>
      </c>
      <c r="E275" s="92">
        <f>'ITEM 07'!D29</f>
        <v>10</v>
      </c>
      <c r="F275" s="92"/>
      <c r="G275" s="64"/>
      <c r="H275" s="25"/>
    </row>
    <row r="276" spans="1:8" ht="15">
      <c r="A276" s="60" t="s">
        <v>449</v>
      </c>
      <c r="B276" s="61"/>
      <c r="C276" s="84" t="str">
        <f>'ITEM 07'!B30</f>
        <v>PARAFUSO CABECA QUADRADA M12X150MM      </v>
      </c>
      <c r="D276" s="92" t="str">
        <f>'ITEM 07'!C30</f>
        <v>PC   </v>
      </c>
      <c r="E276" s="92">
        <f>'ITEM 07'!D30</f>
        <v>2</v>
      </c>
      <c r="F276" s="92"/>
      <c r="G276" s="64"/>
      <c r="H276" s="25"/>
    </row>
    <row r="277" spans="1:8" ht="15">
      <c r="A277" s="60" t="s">
        <v>450</v>
      </c>
      <c r="B277" s="61"/>
      <c r="C277" s="84" t="str">
        <f>'ITEM 07'!B31</f>
        <v>PARAFUSO CABECA QUADRADA M16X250MM      </v>
      </c>
      <c r="D277" s="92" t="str">
        <f>'ITEM 07'!C31</f>
        <v>PC   </v>
      </c>
      <c r="E277" s="92">
        <f>'ITEM 07'!D31</f>
        <v>6</v>
      </c>
      <c r="F277" s="92"/>
      <c r="G277" s="64"/>
      <c r="H277" s="25"/>
    </row>
    <row r="278" spans="1:8" ht="15">
      <c r="A278" s="60" t="s">
        <v>451</v>
      </c>
      <c r="B278" s="61"/>
      <c r="C278" s="84" t="str">
        <f>'ITEM 07'!B32</f>
        <v>PARAFUSO CABECA QUADRADA M16X300MM      </v>
      </c>
      <c r="D278" s="92" t="str">
        <f>'ITEM 07'!C32</f>
        <v>PC   </v>
      </c>
      <c r="E278" s="92">
        <f>'ITEM 07'!D32</f>
        <v>27</v>
      </c>
      <c r="F278" s="92"/>
      <c r="G278" s="64"/>
      <c r="H278" s="25"/>
    </row>
    <row r="279" spans="1:8" ht="15">
      <c r="A279" s="60" t="s">
        <v>452</v>
      </c>
      <c r="B279" s="61"/>
      <c r="C279" s="84" t="str">
        <f>'ITEM 07'!B33</f>
        <v>POSTE CONCRETO DUPLO T 11M 300DAN       </v>
      </c>
      <c r="D279" s="92" t="str">
        <f>'ITEM 07'!C33</f>
        <v>PC   </v>
      </c>
      <c r="E279" s="92">
        <f>'ITEM 07'!D33</f>
        <v>4</v>
      </c>
      <c r="F279" s="92"/>
      <c r="G279" s="64"/>
      <c r="H279" s="25"/>
    </row>
    <row r="280" spans="1:8" ht="15">
      <c r="A280" s="60" t="s">
        <v>453</v>
      </c>
      <c r="B280" s="61"/>
      <c r="C280" s="84" t="str">
        <f>'ITEM 07'!B34</f>
        <v>RELE FOTOELETRONICO                     </v>
      </c>
      <c r="D280" s="92" t="str">
        <f>'ITEM 07'!C34</f>
        <v>PC   </v>
      </c>
      <c r="E280" s="92">
        <f>'ITEM 07'!D34</f>
        <v>4</v>
      </c>
      <c r="F280" s="92"/>
      <c r="G280" s="64"/>
      <c r="H280" s="25"/>
    </row>
    <row r="281" spans="1:8" ht="15">
      <c r="A281" s="60" t="s">
        <v>454</v>
      </c>
      <c r="B281" s="61"/>
      <c r="C281" s="84" t="str">
        <f>'ITEM 07'!B35</f>
        <v>SAPATILHA                               </v>
      </c>
      <c r="D281" s="92" t="str">
        <f>'ITEM 07'!C35</f>
        <v>PC   </v>
      </c>
      <c r="E281" s="92">
        <f>'ITEM 07'!D35</f>
        <v>3</v>
      </c>
      <c r="F281" s="92"/>
      <c r="G281" s="64"/>
      <c r="H281" s="25"/>
    </row>
    <row r="282" spans="1:8" ht="15">
      <c r="A282" s="60"/>
      <c r="B282" s="61"/>
      <c r="C282" s="65" t="str">
        <f>C248</f>
        <v>TOTAL DO ITEM</v>
      </c>
      <c r="D282" s="92"/>
      <c r="E282" s="92"/>
      <c r="F282" s="92"/>
      <c r="G282" s="66"/>
      <c r="H282" s="25"/>
    </row>
    <row r="283" spans="1:8" ht="30">
      <c r="A283" s="67">
        <v>9</v>
      </c>
      <c r="B283" s="61"/>
      <c r="C283" s="68" t="s">
        <v>455</v>
      </c>
      <c r="D283" s="92"/>
      <c r="E283" s="92"/>
      <c r="F283" s="92"/>
      <c r="G283" s="64"/>
      <c r="H283" s="25"/>
    </row>
    <row r="284" spans="1:8" ht="15">
      <c r="A284" s="60" t="s">
        <v>456</v>
      </c>
      <c r="B284" s="61"/>
      <c r="C284" s="84" t="str">
        <f>'ITEM 08'!B4</f>
        <v>ALCA CONECTOR ESTRIBO ABERTA            </v>
      </c>
      <c r="D284" s="92" t="str">
        <f>'ITEM 08'!C4</f>
        <v>PC   </v>
      </c>
      <c r="E284" s="92">
        <f>'ITEM 08'!D4</f>
        <v>2</v>
      </c>
      <c r="F284" s="92"/>
      <c r="G284" s="64"/>
      <c r="H284" s="25"/>
    </row>
    <row r="285" spans="1:8" ht="15">
      <c r="A285" s="60" t="s">
        <v>457</v>
      </c>
      <c r="B285" s="61"/>
      <c r="C285" s="84" t="str">
        <f>'ITEM 08'!B5</f>
        <v>AREIA LAVADA                            </v>
      </c>
      <c r="D285" s="92" t="str">
        <f>'ITEM 08'!C5</f>
        <v>M3   </v>
      </c>
      <c r="E285" s="92">
        <f>'ITEM 08'!D5</f>
        <v>0.56</v>
      </c>
      <c r="F285" s="92"/>
      <c r="G285" s="64"/>
      <c r="H285" s="25"/>
    </row>
    <row r="286" spans="1:8" ht="15">
      <c r="A286" s="60" t="s">
        <v>458</v>
      </c>
      <c r="B286" s="61"/>
      <c r="C286" s="84" t="str">
        <f>'ITEM 08'!B6</f>
        <v>BRACADEIRA PLASTICA CABO MULTIPLEXADO   </v>
      </c>
      <c r="D286" s="92" t="str">
        <f>'ITEM 08'!C6</f>
        <v>PC   </v>
      </c>
      <c r="E286" s="92">
        <f>'ITEM 08'!D6</f>
        <v>6</v>
      </c>
      <c r="F286" s="92"/>
      <c r="G286" s="64"/>
      <c r="H286" s="25"/>
    </row>
    <row r="287" spans="1:8" ht="15">
      <c r="A287" s="60" t="s">
        <v>459</v>
      </c>
      <c r="B287" s="61"/>
      <c r="C287" s="84" t="str">
        <f>'ITEM 08'!B7</f>
        <v>BRACO IP TIPO MEDIO                     </v>
      </c>
      <c r="D287" s="92" t="str">
        <f>'ITEM 08'!C7</f>
        <v>PC   </v>
      </c>
      <c r="E287" s="92">
        <f>'ITEM 08'!D7</f>
        <v>1</v>
      </c>
      <c r="F287" s="92"/>
      <c r="G287" s="64"/>
      <c r="H287" s="25"/>
    </row>
    <row r="288" spans="1:8" ht="15">
      <c r="A288" s="60" t="s">
        <v>460</v>
      </c>
      <c r="B288" s="61"/>
      <c r="C288" s="84" t="str">
        <f>'ITEM 08'!B8</f>
        <v>BRITA N.1                               </v>
      </c>
      <c r="D288" s="92" t="str">
        <f>'ITEM 08'!C8</f>
        <v>M3   </v>
      </c>
      <c r="E288" s="92">
        <f>'ITEM 08'!D8</f>
        <v>1</v>
      </c>
      <c r="F288" s="92"/>
      <c r="G288" s="64"/>
      <c r="H288" s="25"/>
    </row>
    <row r="289" spans="1:8" ht="15">
      <c r="A289" s="60" t="s">
        <v>461</v>
      </c>
      <c r="B289" s="61"/>
      <c r="C289" s="84" t="str">
        <f>'ITEM 08'!B9</f>
        <v>CABO ACO 6,4MM SM 7 FIOS ZINC           </v>
      </c>
      <c r="D289" s="92" t="str">
        <f>'ITEM 08'!C9</f>
        <v>KG   </v>
      </c>
      <c r="E289" s="92">
        <f>'ITEM 08'!D9</f>
        <v>0.7</v>
      </c>
      <c r="F289" s="92"/>
      <c r="G289" s="64"/>
      <c r="H289" s="25"/>
    </row>
    <row r="290" spans="1:8" ht="15">
      <c r="A290" s="60" t="s">
        <v>462</v>
      </c>
      <c r="B290" s="61"/>
      <c r="C290" s="84" t="str">
        <f>'ITEM 08'!B10</f>
        <v>CABO CU XLPE 1X 1,5MM2 1KV              </v>
      </c>
      <c r="D290" s="92" t="str">
        <f>'ITEM 08'!C10</f>
        <v>M1   </v>
      </c>
      <c r="E290" s="92">
        <f>'ITEM 08'!D10</f>
        <v>11</v>
      </c>
      <c r="F290" s="92"/>
      <c r="G290" s="64"/>
      <c r="H290" s="25"/>
    </row>
    <row r="291" spans="1:8" ht="15">
      <c r="A291" s="60" t="s">
        <v>463</v>
      </c>
      <c r="B291" s="61"/>
      <c r="C291" s="84" t="str">
        <f>'ITEM 08'!B11</f>
        <v>CABO QUADRUPLEX CA 3X1X 70+70MM2 1KV    </v>
      </c>
      <c r="D291" s="92" t="str">
        <f>'ITEM 08'!C11</f>
        <v>M1   </v>
      </c>
      <c r="E291" s="92">
        <f>'ITEM 08'!D11</f>
        <v>40</v>
      </c>
      <c r="F291" s="92"/>
      <c r="G291" s="64"/>
      <c r="H291" s="25"/>
    </row>
    <row r="292" spans="1:8" ht="15">
      <c r="A292" s="60" t="s">
        <v>464</v>
      </c>
      <c r="B292" s="61"/>
      <c r="C292" s="84" t="str">
        <f>'ITEM 08'!B12</f>
        <v>CIMENTO CP-II-E32 50KG                  </v>
      </c>
      <c r="D292" s="92" t="str">
        <f>'ITEM 08'!C12</f>
        <v>SC   </v>
      </c>
      <c r="E292" s="92">
        <f>'ITEM 08'!D12</f>
        <v>7.3</v>
      </c>
      <c r="F292" s="92"/>
      <c r="G292" s="64"/>
      <c r="H292" s="25"/>
    </row>
    <row r="293" spans="1:8" ht="15">
      <c r="A293" s="60" t="s">
        <v>465</v>
      </c>
      <c r="B293" s="61"/>
      <c r="C293" s="84" t="str">
        <f>'ITEM 08'!B13</f>
        <v>CINTA ACO D 200MM                       </v>
      </c>
      <c r="D293" s="92" t="str">
        <f>'ITEM 08'!C13</f>
        <v>PC   </v>
      </c>
      <c r="E293" s="92">
        <f>'ITEM 08'!D13</f>
        <v>1</v>
      </c>
      <c r="F293" s="92"/>
      <c r="G293" s="64"/>
      <c r="H293" s="25"/>
    </row>
    <row r="294" spans="1:8" ht="15">
      <c r="A294" s="60" t="s">
        <v>466</v>
      </c>
      <c r="B294" s="61"/>
      <c r="C294" s="84" t="str">
        <f>'ITEM 08'!B14</f>
        <v>CINTA ACO D 210MM                       </v>
      </c>
      <c r="D294" s="92" t="str">
        <f>'ITEM 08'!C14</f>
        <v>PC   </v>
      </c>
      <c r="E294" s="92">
        <f>'ITEM 08'!D14</f>
        <v>1</v>
      </c>
      <c r="F294" s="92"/>
      <c r="G294" s="64"/>
      <c r="H294" s="25"/>
    </row>
    <row r="295" spans="1:8" ht="15">
      <c r="A295" s="60" t="s">
        <v>467</v>
      </c>
      <c r="B295" s="61"/>
      <c r="C295" s="84" t="str">
        <f>'ITEM 08'!B15</f>
        <v>CINTA ACO D 260MM                       </v>
      </c>
      <c r="D295" s="92" t="str">
        <f>'ITEM 08'!C15</f>
        <v>PC   </v>
      </c>
      <c r="E295" s="92">
        <f>'ITEM 08'!D15</f>
        <v>1</v>
      </c>
      <c r="F295" s="92"/>
      <c r="G295" s="64"/>
      <c r="H295" s="25"/>
    </row>
    <row r="296" spans="1:8" ht="15">
      <c r="A296" s="60" t="s">
        <v>468</v>
      </c>
      <c r="B296" s="61"/>
      <c r="C296" s="84" t="str">
        <f>'ITEM 08'!B16</f>
        <v>CINTA ACO D 270MM                       </v>
      </c>
      <c r="D296" s="92" t="str">
        <f>'ITEM 08'!C16</f>
        <v>PC   </v>
      </c>
      <c r="E296" s="92">
        <f>'ITEM 08'!D16</f>
        <v>3</v>
      </c>
      <c r="F296" s="92"/>
      <c r="G296" s="64"/>
      <c r="H296" s="25"/>
    </row>
    <row r="297" spans="1:8" ht="15">
      <c r="A297" s="60" t="s">
        <v>469</v>
      </c>
      <c r="B297" s="61"/>
      <c r="C297" s="84" t="str">
        <f>'ITEM 08'!B17</f>
        <v>CINTA ACO D 310MM                       </v>
      </c>
      <c r="D297" s="92" t="str">
        <f>'ITEM 08'!C17</f>
        <v>PC   </v>
      </c>
      <c r="E297" s="92">
        <f>'ITEM 08'!D17</f>
        <v>6</v>
      </c>
      <c r="F297" s="92"/>
      <c r="G297" s="64"/>
      <c r="H297" s="25"/>
    </row>
    <row r="298" spans="1:8" ht="15">
      <c r="A298" s="60" t="s">
        <v>470</v>
      </c>
      <c r="B298" s="61"/>
      <c r="C298" s="84" t="str">
        <f>'ITEM 08'!B18</f>
        <v>CINTA ACO D 320MM                       </v>
      </c>
      <c r="D298" s="92" t="str">
        <f>'ITEM 08'!C18</f>
        <v>PC   </v>
      </c>
      <c r="E298" s="92">
        <f>'ITEM 08'!D18</f>
        <v>4</v>
      </c>
      <c r="F298" s="92"/>
      <c r="G298" s="64"/>
      <c r="H298" s="25"/>
    </row>
    <row r="299" spans="1:8" ht="15">
      <c r="A299" s="60" t="s">
        <v>471</v>
      </c>
      <c r="B299" s="61"/>
      <c r="C299" s="84" t="str">
        <f>'ITEM 08'!B19</f>
        <v>CONECTOR ATERRAMENTO DE FERRAGEM        </v>
      </c>
      <c r="D299" s="92" t="str">
        <f>'ITEM 08'!C19</f>
        <v>PC   </v>
      </c>
      <c r="E299" s="92">
        <f>'ITEM 08'!D19</f>
        <v>6</v>
      </c>
      <c r="F299" s="92"/>
      <c r="G299" s="64"/>
      <c r="H299" s="25"/>
    </row>
    <row r="300" spans="1:8" ht="15">
      <c r="A300" s="60" t="s">
        <v>472</v>
      </c>
      <c r="B300" s="61"/>
      <c r="C300" s="84" t="str">
        <f>'ITEM 08'!B20</f>
        <v>CONECTOR DER CUNHA CU ITEM 1            </v>
      </c>
      <c r="D300" s="92" t="str">
        <f>'ITEM 08'!C20</f>
        <v>PC   </v>
      </c>
      <c r="E300" s="92">
        <f>'ITEM 08'!D20</f>
        <v>1</v>
      </c>
      <c r="F300" s="92"/>
      <c r="G300" s="64"/>
      <c r="H300" s="25"/>
    </row>
    <row r="301" spans="1:8" ht="15">
      <c r="A301" s="60" t="s">
        <v>473</v>
      </c>
      <c r="B301" s="61"/>
      <c r="C301" s="84" t="str">
        <f>'ITEM 08'!B21</f>
        <v>CONECTOR DER CUNHA CU ITEM 8            </v>
      </c>
      <c r="D301" s="92" t="str">
        <f>'ITEM 08'!C21</f>
        <v>PC   </v>
      </c>
      <c r="E301" s="92">
        <f>'ITEM 08'!D21</f>
        <v>8</v>
      </c>
      <c r="F301" s="92"/>
      <c r="G301" s="64"/>
      <c r="H301" s="25"/>
    </row>
    <row r="302" spans="1:8" ht="15">
      <c r="A302" s="60" t="s">
        <v>474</v>
      </c>
      <c r="B302" s="61"/>
      <c r="C302" s="84" t="str">
        <f>'ITEM 08'!B22</f>
        <v>CONECTOR H ITEM 2 CAA 27-54 / 13-34MM2  </v>
      </c>
      <c r="D302" s="92" t="str">
        <f>'ITEM 08'!C22</f>
        <v>PC   </v>
      </c>
      <c r="E302" s="92">
        <f>'ITEM 08'!D22</f>
        <v>5</v>
      </c>
      <c r="F302" s="92"/>
      <c r="G302" s="64"/>
      <c r="H302" s="25"/>
    </row>
    <row r="303" spans="1:8" ht="15">
      <c r="A303" s="60" t="s">
        <v>475</v>
      </c>
      <c r="B303" s="61"/>
      <c r="C303" s="84" t="str">
        <f>'ITEM 08'!B23</f>
        <v>CONECTOR H ITEM 3 CAA 42-67/ 42-67MM2   </v>
      </c>
      <c r="D303" s="92" t="str">
        <f>'ITEM 08'!C23</f>
        <v>PC   </v>
      </c>
      <c r="E303" s="92">
        <f>'ITEM 08'!D23</f>
        <v>2</v>
      </c>
      <c r="F303" s="92"/>
      <c r="G303" s="64"/>
      <c r="H303" s="25"/>
    </row>
    <row r="304" spans="1:8" ht="15">
      <c r="A304" s="60" t="s">
        <v>476</v>
      </c>
      <c r="B304" s="61"/>
      <c r="C304" s="84" t="str">
        <f>'ITEM 08'!B24</f>
        <v>CONECTOR PERFURAÇÃO 35-120/1,5MM2       </v>
      </c>
      <c r="D304" s="92" t="str">
        <f>'ITEM 08'!C24</f>
        <v>PC   </v>
      </c>
      <c r="E304" s="92">
        <f>'ITEM 08'!D24</f>
        <v>4</v>
      </c>
      <c r="F304" s="92"/>
      <c r="G304" s="64"/>
      <c r="H304" s="25"/>
    </row>
    <row r="305" spans="1:8" ht="15">
      <c r="A305" s="60" t="s">
        <v>477</v>
      </c>
      <c r="B305" s="61"/>
      <c r="C305" s="84" t="str">
        <f>'ITEM 08'!B25</f>
        <v>IDENTIFICADOR DE FASE A                 </v>
      </c>
      <c r="D305" s="92" t="str">
        <f>'ITEM 08'!C25</f>
        <v>PC   </v>
      </c>
      <c r="E305" s="92">
        <f>'ITEM 08'!D25</f>
        <v>1</v>
      </c>
      <c r="F305" s="92"/>
      <c r="G305" s="64"/>
      <c r="H305" s="25"/>
    </row>
    <row r="306" spans="1:8" ht="15">
      <c r="A306" s="60" t="s">
        <v>478</v>
      </c>
      <c r="B306" s="61"/>
      <c r="C306" s="84" t="str">
        <f>'ITEM 08'!B26</f>
        <v>IDENTIFICADOR DE FASE B                 </v>
      </c>
      <c r="D306" s="92" t="str">
        <f>'ITEM 08'!C26</f>
        <v>PC   </v>
      </c>
      <c r="E306" s="92">
        <f>'ITEM 08'!D26</f>
        <v>1</v>
      </c>
      <c r="F306" s="92"/>
      <c r="G306" s="64"/>
      <c r="H306" s="25"/>
    </row>
    <row r="307" spans="1:8" ht="15">
      <c r="A307" s="60" t="s">
        <v>479</v>
      </c>
      <c r="B307" s="61"/>
      <c r="C307" s="84" t="str">
        <f>'ITEM 08'!B27</f>
        <v>LAMPADA VS 100W AP E-40 TUBULAR         </v>
      </c>
      <c r="D307" s="92" t="str">
        <f>'ITEM 08'!C27</f>
        <v>PC   </v>
      </c>
      <c r="E307" s="92">
        <f>'ITEM 08'!D27</f>
        <v>1</v>
      </c>
      <c r="F307" s="92"/>
      <c r="G307" s="64"/>
      <c r="H307" s="25"/>
    </row>
    <row r="308" spans="1:8" ht="15">
      <c r="A308" s="60" t="s">
        <v>480</v>
      </c>
      <c r="B308" s="61"/>
      <c r="C308" s="84" t="str">
        <f>'ITEM 08'!B28</f>
        <v>LUMINARIA C/EQUIP VS100W VIDRO PLANO    </v>
      </c>
      <c r="D308" s="92" t="str">
        <f>'ITEM 08'!C28</f>
        <v>PC   </v>
      </c>
      <c r="E308" s="92">
        <f>'ITEM 08'!D28</f>
        <v>1</v>
      </c>
      <c r="F308" s="92"/>
      <c r="G308" s="64"/>
      <c r="H308" s="25"/>
    </row>
    <row r="309" spans="1:8" ht="15">
      <c r="A309" s="60" t="s">
        <v>481</v>
      </c>
      <c r="B309" s="61"/>
      <c r="C309" s="84" t="str">
        <f>'ITEM 08'!B29</f>
        <v>OLHAL P/ PARAFUSO CL 50KN               </v>
      </c>
      <c r="D309" s="92" t="str">
        <f>'ITEM 08'!C29</f>
        <v>PC   </v>
      </c>
      <c r="E309" s="92">
        <f>'ITEM 08'!D29</f>
        <v>4</v>
      </c>
      <c r="F309" s="92"/>
      <c r="G309" s="64"/>
      <c r="H309" s="25"/>
    </row>
    <row r="310" spans="1:8" ht="15">
      <c r="A310" s="60" t="s">
        <v>482</v>
      </c>
      <c r="B310" s="61"/>
      <c r="C310" s="84" t="str">
        <f>'ITEM 08'!B30</f>
        <v>PARAFUSO CABECA ABAULADA M16X 45MM      </v>
      </c>
      <c r="D310" s="92" t="str">
        <f>'ITEM 08'!C30</f>
        <v>PC   </v>
      </c>
      <c r="E310" s="92">
        <f>'ITEM 08'!D30</f>
        <v>10</v>
      </c>
      <c r="F310" s="92"/>
      <c r="G310" s="64"/>
      <c r="H310" s="25"/>
    </row>
    <row r="311" spans="1:8" ht="15">
      <c r="A311" s="60" t="s">
        <v>483</v>
      </c>
      <c r="B311" s="61"/>
      <c r="C311" s="84" t="str">
        <f>'ITEM 08'!B31</f>
        <v>PARAFUSO CABECA ABAULADA M16X 70MM      </v>
      </c>
      <c r="D311" s="92" t="str">
        <f>'ITEM 08'!C31</f>
        <v>PC   </v>
      </c>
      <c r="E311" s="92">
        <f>'ITEM 08'!D31</f>
        <v>19</v>
      </c>
      <c r="F311" s="92"/>
      <c r="G311" s="64"/>
      <c r="H311" s="25"/>
    </row>
    <row r="312" spans="1:8" ht="15">
      <c r="A312" s="60" t="s">
        <v>484</v>
      </c>
      <c r="B312" s="61"/>
      <c r="C312" s="84" t="str">
        <f>'ITEM 08'!B32</f>
        <v>PARAFUSO CABECA QUADRADA M16X250MM      </v>
      </c>
      <c r="D312" s="92" t="str">
        <f>'ITEM 08'!C32</f>
        <v>PC   </v>
      </c>
      <c r="E312" s="92">
        <f>'ITEM 08'!D32</f>
        <v>6</v>
      </c>
      <c r="F312" s="92"/>
      <c r="G312" s="64"/>
      <c r="H312" s="25"/>
    </row>
    <row r="313" spans="1:8" ht="15">
      <c r="A313" s="60" t="s">
        <v>485</v>
      </c>
      <c r="B313" s="61"/>
      <c r="C313" s="84" t="str">
        <f>'ITEM 08'!B33</f>
        <v>POSTE CONCRETO CIRCULAR 12M 1000DAN     </v>
      </c>
      <c r="D313" s="92" t="str">
        <f>'ITEM 08'!C33</f>
        <v>PC   </v>
      </c>
      <c r="E313" s="92">
        <f>'ITEM 08'!D33</f>
        <v>1</v>
      </c>
      <c r="F313" s="92"/>
      <c r="G313" s="64"/>
      <c r="H313" s="25"/>
    </row>
    <row r="314" spans="1:8" ht="15">
      <c r="A314" s="60" t="s">
        <v>486</v>
      </c>
      <c r="B314" s="61"/>
      <c r="C314" s="84" t="str">
        <f>'ITEM 08'!B34</f>
        <v>RELE FOTOELETRONICO                     </v>
      </c>
      <c r="D314" s="92" t="str">
        <f>'ITEM 08'!C34</f>
        <v>PC   </v>
      </c>
      <c r="E314" s="92">
        <f>'ITEM 08'!D34</f>
        <v>1</v>
      </c>
      <c r="F314" s="92"/>
      <c r="G314" s="64"/>
      <c r="H314" s="25"/>
    </row>
    <row r="315" spans="1:8" ht="15">
      <c r="A315" s="60"/>
      <c r="B315" s="61"/>
      <c r="C315" s="65" t="str">
        <f>C282</f>
        <v>TOTAL DO ITEM</v>
      </c>
      <c r="D315" s="92">
        <f>'ITEM 08'!C35</f>
        <v>0</v>
      </c>
      <c r="E315" s="92">
        <f>'ITEM 08'!D35</f>
        <v>0</v>
      </c>
      <c r="F315" s="92"/>
      <c r="G315" s="66"/>
      <c r="H315" s="25"/>
    </row>
    <row r="316" spans="1:8" ht="30">
      <c r="A316" s="67">
        <v>10</v>
      </c>
      <c r="B316" s="61"/>
      <c r="C316" s="68" t="s">
        <v>487</v>
      </c>
      <c r="D316" s="92">
        <f>'ITEM 08'!C36</f>
        <v>0</v>
      </c>
      <c r="E316" s="92">
        <f>'ITEM 08'!D36</f>
        <v>0</v>
      </c>
      <c r="F316" s="92"/>
      <c r="G316" s="64"/>
      <c r="H316" s="25"/>
    </row>
    <row r="317" spans="1:8" ht="15">
      <c r="A317" s="60" t="s">
        <v>488</v>
      </c>
      <c r="B317" s="61"/>
      <c r="C317" s="84" t="str">
        <f>'ITEM 09'!B4</f>
        <v>AFASTADOR ARMACAO SECUNDARIA 500MM      </v>
      </c>
      <c r="D317" s="92" t="str">
        <f>'ITEM 09'!C4</f>
        <v>PC   </v>
      </c>
      <c r="E317" s="92">
        <f>'ITEM 09'!D4</f>
        <v>1</v>
      </c>
      <c r="F317" s="92"/>
      <c r="G317" s="64"/>
      <c r="H317" s="25"/>
    </row>
    <row r="318" spans="1:8" ht="15">
      <c r="A318" s="60" t="s">
        <v>489</v>
      </c>
      <c r="B318" s="61"/>
      <c r="C318" s="84" t="str">
        <f>'ITEM 09'!B5</f>
        <v>ALCA CONECTOR ESTRIBO ABERTA            </v>
      </c>
      <c r="D318" s="92" t="str">
        <f>'ITEM 09'!C5</f>
        <v>PC   </v>
      </c>
      <c r="E318" s="92">
        <f>'ITEM 09'!D5</f>
        <v>10</v>
      </c>
      <c r="F318" s="92"/>
      <c r="G318" s="64"/>
      <c r="H318" s="25"/>
    </row>
    <row r="319" spans="1:8" ht="15">
      <c r="A319" s="60" t="s">
        <v>490</v>
      </c>
      <c r="B319" s="61"/>
      <c r="C319" s="84" t="str">
        <f>'ITEM 09'!B6</f>
        <v>ALCA CONECTOR ESTRIBO FECHADA 2AWG      </v>
      </c>
      <c r="D319" s="92" t="str">
        <f>'ITEM 09'!C6</f>
        <v>PC   </v>
      </c>
      <c r="E319" s="92">
        <f>'ITEM 09'!D6</f>
        <v>8</v>
      </c>
      <c r="F319" s="92"/>
      <c r="G319" s="64"/>
      <c r="H319" s="25"/>
    </row>
    <row r="320" spans="1:8" ht="15">
      <c r="A320" s="60" t="s">
        <v>492</v>
      </c>
      <c r="B320" s="61"/>
      <c r="C320" s="84" t="str">
        <f>'ITEM 09'!B7</f>
        <v>ALCA PREF CB CA/CAL  70MM2 MULTIPLEX    </v>
      </c>
      <c r="D320" s="92" t="str">
        <f>'ITEM 09'!C7</f>
        <v>PC   </v>
      </c>
      <c r="E320" s="92">
        <f>'ITEM 09'!D7</f>
        <v>5</v>
      </c>
      <c r="F320" s="92"/>
      <c r="G320" s="64"/>
      <c r="H320" s="25"/>
    </row>
    <row r="321" spans="1:8" ht="15">
      <c r="A321" s="60" t="s">
        <v>493</v>
      </c>
      <c r="B321" s="61"/>
      <c r="C321" s="84" t="str">
        <f>'ITEM 09'!B8</f>
        <v>ALCA PREF DISTRIB CB CA/CAA  34MM2(2)   </v>
      </c>
      <c r="D321" s="92" t="str">
        <f>'ITEM 09'!C8</f>
        <v>PC   </v>
      </c>
      <c r="E321" s="92">
        <f>'ITEM 09'!D8</f>
        <v>5</v>
      </c>
      <c r="F321" s="92"/>
      <c r="G321" s="64"/>
      <c r="H321" s="25"/>
    </row>
    <row r="322" spans="1:8" ht="15">
      <c r="A322" s="60" t="s">
        <v>494</v>
      </c>
      <c r="B322" s="61"/>
      <c r="C322" s="84" t="str">
        <f>'ITEM 09'!B9</f>
        <v>ALCA PREF ESTAI P/ CB ACO 9,5MM         </v>
      </c>
      <c r="D322" s="92" t="str">
        <f>'ITEM 09'!C9</f>
        <v>PC   </v>
      </c>
      <c r="E322" s="92">
        <f>'ITEM 09'!D9</f>
        <v>14</v>
      </c>
      <c r="F322" s="92"/>
      <c r="G322" s="64"/>
      <c r="H322" s="25"/>
    </row>
    <row r="323" spans="1:8" ht="15">
      <c r="A323" s="60" t="s">
        <v>495</v>
      </c>
      <c r="B323" s="61"/>
      <c r="C323" s="84" t="str">
        <f>'ITEM 09'!B10</f>
        <v>ANEL ELASTOMERICO AMARRACAO ISOL. PINO  </v>
      </c>
      <c r="D323" s="92" t="str">
        <f>'ITEM 09'!C10</f>
        <v>PC   </v>
      </c>
      <c r="E323" s="92">
        <f>'ITEM 09'!D10</f>
        <v>13</v>
      </c>
      <c r="F323" s="92"/>
      <c r="G323" s="64"/>
      <c r="H323" s="25"/>
    </row>
    <row r="324" spans="1:8" ht="15">
      <c r="A324" s="60" t="s">
        <v>496</v>
      </c>
      <c r="B324" s="61"/>
      <c r="C324" s="84" t="str">
        <f>'ITEM 09'!B11</f>
        <v>AREIA LAVADA                            </v>
      </c>
      <c r="D324" s="92" t="str">
        <f>'ITEM 09'!C11</f>
        <v>M3   </v>
      </c>
      <c r="E324" s="92">
        <f>'ITEM 09'!D11</f>
        <v>2.16</v>
      </c>
      <c r="F324" s="92"/>
      <c r="G324" s="64"/>
      <c r="H324" s="25"/>
    </row>
    <row r="325" spans="1:8" ht="15">
      <c r="A325" s="60" t="s">
        <v>497</v>
      </c>
      <c r="B325" s="61"/>
      <c r="C325" s="84" t="str">
        <f>'ITEM 09'!B12</f>
        <v>ARMACAO SECUNDARIA 2 ESTRIBO C/ HASTE   </v>
      </c>
      <c r="D325" s="92" t="str">
        <f>'ITEM 09'!C12</f>
        <v>PC   </v>
      </c>
      <c r="E325" s="92">
        <f>'ITEM 09'!D12</f>
        <v>2</v>
      </c>
      <c r="F325" s="92"/>
      <c r="G325" s="64"/>
      <c r="H325" s="25"/>
    </row>
    <row r="326" spans="1:8" ht="15">
      <c r="A326" s="60" t="s">
        <v>498</v>
      </c>
      <c r="B326" s="61"/>
      <c r="C326" s="84" t="str">
        <f>'ITEM 09'!B13</f>
        <v>ARRUELA QUADRADA 38X18X3MM              </v>
      </c>
      <c r="D326" s="92" t="str">
        <f>'ITEM 09'!C13</f>
        <v>PC   </v>
      </c>
      <c r="E326" s="92">
        <f>'ITEM 09'!D13</f>
        <v>30</v>
      </c>
      <c r="F326" s="92"/>
      <c r="G326" s="64"/>
      <c r="H326" s="25"/>
    </row>
    <row r="327" spans="1:8" ht="15">
      <c r="A327" s="60" t="s">
        <v>499</v>
      </c>
      <c r="B327" s="61"/>
      <c r="C327" s="84" t="str">
        <f>'ITEM 09'!B14</f>
        <v>BRACADEIRA PLASTICA CABO MULTIPLEXADO   </v>
      </c>
      <c r="D327" s="92" t="str">
        <f>'ITEM 09'!C14</f>
        <v>PC   </v>
      </c>
      <c r="E327" s="92">
        <f>'ITEM 09'!D14</f>
        <v>22</v>
      </c>
      <c r="F327" s="92"/>
      <c r="G327" s="64"/>
      <c r="H327" s="25"/>
    </row>
    <row r="328" spans="1:8" ht="15">
      <c r="A328" s="60" t="s">
        <v>500</v>
      </c>
      <c r="B328" s="61"/>
      <c r="C328" s="84" t="str">
        <f>'ITEM 09'!B15</f>
        <v>BRACO ANTI-BALANCO                      </v>
      </c>
      <c r="D328" s="92" t="str">
        <f>'ITEM 09'!C15</f>
        <v>PC   </v>
      </c>
      <c r="E328" s="92">
        <f>'ITEM 09'!D15</f>
        <v>4</v>
      </c>
      <c r="F328" s="92"/>
      <c r="G328" s="64"/>
      <c r="H328" s="25"/>
    </row>
    <row r="329" spans="1:8" ht="15">
      <c r="A329" s="60" t="s">
        <v>501</v>
      </c>
      <c r="B329" s="61"/>
      <c r="C329" s="84" t="str">
        <f>'ITEM 09'!B16</f>
        <v>BRACO IP TIPO MEDIO                     </v>
      </c>
      <c r="D329" s="92" t="str">
        <f>'ITEM 09'!C16</f>
        <v>PC   </v>
      </c>
      <c r="E329" s="92">
        <f>'ITEM 09'!D16</f>
        <v>4</v>
      </c>
      <c r="F329" s="92"/>
      <c r="G329" s="64"/>
      <c r="H329" s="25"/>
    </row>
    <row r="330" spans="1:8" ht="15">
      <c r="A330" s="60" t="s">
        <v>502</v>
      </c>
      <c r="B330" s="61"/>
      <c r="C330" s="84" t="str">
        <f>'ITEM 09'!B17</f>
        <v>BRACO SUPORTE C                         </v>
      </c>
      <c r="D330" s="92" t="str">
        <f>'ITEM 09'!C17</f>
        <v>PC   </v>
      </c>
      <c r="E330" s="92">
        <f>'ITEM 09'!D17</f>
        <v>9</v>
      </c>
      <c r="F330" s="92"/>
      <c r="G330" s="64"/>
      <c r="H330" s="25"/>
    </row>
    <row r="331" spans="1:8" ht="15">
      <c r="A331" s="60" t="s">
        <v>503</v>
      </c>
      <c r="B331" s="61"/>
      <c r="C331" s="84" t="str">
        <f>'ITEM 09'!B18</f>
        <v>BRACO SUPORTE C/GPO 6,5-9,5MM IT2       </v>
      </c>
      <c r="D331" s="92" t="str">
        <f>'ITEM 09'!C18</f>
        <v>PC   </v>
      </c>
      <c r="E331" s="92">
        <f>'ITEM 09'!D18</f>
        <v>2</v>
      </c>
      <c r="F331" s="92"/>
      <c r="G331" s="64"/>
      <c r="H331" s="25"/>
    </row>
    <row r="332" spans="1:8" ht="15">
      <c r="A332" s="60" t="s">
        <v>504</v>
      </c>
      <c r="B332" s="61"/>
      <c r="C332" s="84" t="str">
        <f>'ITEM 09'!B19</f>
        <v>BRACO SUPORTE L                         </v>
      </c>
      <c r="D332" s="92" t="str">
        <f>'ITEM 09'!C19</f>
        <v>PC   </v>
      </c>
      <c r="E332" s="92">
        <f>'ITEM 09'!D19</f>
        <v>4</v>
      </c>
      <c r="F332" s="92"/>
      <c r="G332" s="64"/>
      <c r="H332" s="25"/>
    </row>
    <row r="333" spans="1:8" ht="15">
      <c r="A333" s="60" t="s">
        <v>505</v>
      </c>
      <c r="B333" s="61"/>
      <c r="C333" s="84" t="str">
        <f>'ITEM 09'!B20</f>
        <v>BRITA N.1                               </v>
      </c>
      <c r="D333" s="92" t="str">
        <f>'ITEM 09'!C20</f>
        <v>M3   </v>
      </c>
      <c r="E333" s="92">
        <f>'ITEM 09'!D20</f>
        <v>4</v>
      </c>
      <c r="F333" s="92"/>
      <c r="G333" s="64"/>
      <c r="H333" s="25"/>
    </row>
    <row r="334" spans="1:8" ht="15">
      <c r="A334" s="60" t="s">
        <v>506</v>
      </c>
      <c r="B334" s="61"/>
      <c r="C334" s="84" t="str">
        <f>'ITEM 09'!B21</f>
        <v>CABO ACO 6,4MM SM 7 FIOS ZINC           </v>
      </c>
      <c r="D334" s="92" t="str">
        <f>'ITEM 09'!C21</f>
        <v>KG   </v>
      </c>
      <c r="E334" s="92">
        <f>'ITEM 09'!D21</f>
        <v>15.8</v>
      </c>
      <c r="F334" s="92"/>
      <c r="G334" s="64"/>
      <c r="H334" s="25"/>
    </row>
    <row r="335" spans="1:8" ht="15">
      <c r="A335" s="60" t="s">
        <v>507</v>
      </c>
      <c r="B335" s="61"/>
      <c r="C335" s="84" t="str">
        <f>'ITEM 09'!B22</f>
        <v>CABO ACO HS ( 7 FIOS) 9,5MM             </v>
      </c>
      <c r="D335" s="92" t="str">
        <f>'ITEM 09'!C22</f>
        <v>KG   </v>
      </c>
      <c r="E335" s="92">
        <f>'ITEM 09'!D22</f>
        <v>114.8</v>
      </c>
      <c r="F335" s="92"/>
      <c r="G335" s="64"/>
      <c r="H335" s="25"/>
    </row>
    <row r="336" spans="1:8" ht="15">
      <c r="A336" s="60" t="s">
        <v>508</v>
      </c>
      <c r="B336" s="61"/>
      <c r="C336" s="84" t="str">
        <f>'ITEM 09'!B23</f>
        <v>CABO AL 1X 16MM2 XLPE 1KV               </v>
      </c>
      <c r="D336" s="92" t="str">
        <f>'ITEM 09'!C23</f>
        <v>M1   </v>
      </c>
      <c r="E336" s="92">
        <f>'ITEM 09'!D23</f>
        <v>3.7</v>
      </c>
      <c r="F336" s="92"/>
      <c r="G336" s="64"/>
      <c r="H336" s="25"/>
    </row>
    <row r="337" spans="1:8" ht="15">
      <c r="A337" s="60" t="s">
        <v>509</v>
      </c>
      <c r="B337" s="61"/>
      <c r="C337" s="84" t="str">
        <f>'ITEM 09'!B24</f>
        <v>CABO AL 1X 50MM2 15KV PROTEGIDO XLPE    </v>
      </c>
      <c r="D337" s="92" t="str">
        <f>'ITEM 09'!C24</f>
        <v>ML   </v>
      </c>
      <c r="E337" s="92">
        <f>'ITEM 09'!D24</f>
        <v>937</v>
      </c>
      <c r="F337" s="92"/>
      <c r="G337" s="64"/>
      <c r="H337" s="25"/>
    </row>
    <row r="338" spans="1:8" ht="15">
      <c r="A338" s="60" t="s">
        <v>510</v>
      </c>
      <c r="B338" s="61"/>
      <c r="C338" s="84" t="str">
        <f>'ITEM 09'!B25</f>
        <v>CABO AL 1X 50MM2 XLPE 1KV               </v>
      </c>
      <c r="D338" s="92" t="str">
        <f>'ITEM 09'!C25</f>
        <v>ML   </v>
      </c>
      <c r="E338" s="92">
        <f>'ITEM 09'!D25</f>
        <v>12</v>
      </c>
      <c r="F338" s="92"/>
      <c r="G338" s="64"/>
      <c r="H338" s="25"/>
    </row>
    <row r="339" spans="1:8" ht="15">
      <c r="A339" s="60" t="s">
        <v>511</v>
      </c>
      <c r="B339" s="61"/>
      <c r="C339" s="84" t="str">
        <f>'ITEM 09'!B26</f>
        <v>CABO CU XLPE 1X 1,5MM2 1KV              </v>
      </c>
      <c r="D339" s="92" t="str">
        <f>'ITEM 09'!C26</f>
        <v>M1   </v>
      </c>
      <c r="E339" s="92">
        <f>'ITEM 09'!D26</f>
        <v>44</v>
      </c>
      <c r="F339" s="92"/>
      <c r="G339" s="64"/>
      <c r="H339" s="25"/>
    </row>
    <row r="340" spans="1:8" ht="15">
      <c r="A340" s="60" t="s">
        <v>512</v>
      </c>
      <c r="B340" s="61"/>
      <c r="C340" s="84" t="str">
        <f>'ITEM 09'!B27</f>
        <v>CABO QUADRUPLEX CA 3X1X 70+70MM2 1KV    </v>
      </c>
      <c r="D340" s="92" t="str">
        <f>'ITEM 09'!C27</f>
        <v>M1   </v>
      </c>
      <c r="E340" s="92">
        <f>'ITEM 09'!D27</f>
        <v>165</v>
      </c>
      <c r="F340" s="92"/>
      <c r="G340" s="64"/>
      <c r="H340" s="25"/>
    </row>
    <row r="341" spans="1:8" ht="15">
      <c r="A341" s="60" t="s">
        <v>513</v>
      </c>
      <c r="B341" s="61"/>
      <c r="C341" s="84" t="str">
        <f>'ITEM 09'!B28</f>
        <v>CANTONEIRA PARA BRACO C                 </v>
      </c>
      <c r="D341" s="92" t="str">
        <f>'ITEM 09'!C28</f>
        <v>PC   </v>
      </c>
      <c r="E341" s="92">
        <f>'ITEM 09'!D28</f>
        <v>5</v>
      </c>
      <c r="F341" s="92"/>
      <c r="G341" s="64"/>
      <c r="H341" s="25"/>
    </row>
    <row r="342" spans="1:8" ht="15">
      <c r="A342" s="60" t="s">
        <v>514</v>
      </c>
      <c r="B342" s="61"/>
      <c r="C342" s="84" t="str">
        <f>'ITEM 09'!B29</f>
        <v>CARTUCHO DE APLICACAO VERMELHO          </v>
      </c>
      <c r="D342" s="92" t="str">
        <f>'ITEM 09'!C29</f>
        <v>PC   </v>
      </c>
      <c r="E342" s="92">
        <f>'ITEM 09'!D29</f>
        <v>7</v>
      </c>
      <c r="F342" s="92"/>
      <c r="G342" s="64"/>
      <c r="H342" s="25"/>
    </row>
    <row r="343" spans="1:8" ht="15">
      <c r="A343" s="60" t="s">
        <v>515</v>
      </c>
      <c r="B343" s="61"/>
      <c r="C343" s="84" t="str">
        <f>'ITEM 09'!B30</f>
        <v>CHAVE FUSIVEL 100A 15KV 7.1KA           </v>
      </c>
      <c r="D343" s="92" t="str">
        <f>'ITEM 09'!C30</f>
        <v>PC   </v>
      </c>
      <c r="E343" s="92">
        <f>'ITEM 09'!D30</f>
        <v>3</v>
      </c>
      <c r="F343" s="92"/>
      <c r="G343" s="64"/>
      <c r="H343" s="25"/>
    </row>
    <row r="344" spans="1:8" ht="15">
      <c r="A344" s="60" t="s">
        <v>516</v>
      </c>
      <c r="B344" s="61"/>
      <c r="C344" s="84" t="str">
        <f>'ITEM 09'!B31</f>
        <v>CIMENTO CP-II-E32 50KG                  </v>
      </c>
      <c r="D344" s="92" t="str">
        <f>'ITEM 09'!C31</f>
        <v>SC   </v>
      </c>
      <c r="E344" s="92">
        <f>'ITEM 09'!D31</f>
        <v>24.8</v>
      </c>
      <c r="F344" s="92"/>
      <c r="G344" s="64"/>
      <c r="H344" s="25"/>
    </row>
    <row r="345" spans="1:8" ht="15">
      <c r="A345" s="60" t="s">
        <v>517</v>
      </c>
      <c r="B345" s="61"/>
      <c r="C345" s="84" t="str">
        <f>'ITEM 09'!B32</f>
        <v>CINTA ACO D 230MM                       </v>
      </c>
      <c r="D345" s="92" t="str">
        <f>'ITEM 09'!C32</f>
        <v>PC   </v>
      </c>
      <c r="E345" s="92">
        <f>'ITEM 09'!D32</f>
        <v>5</v>
      </c>
      <c r="F345" s="92"/>
      <c r="G345" s="64"/>
      <c r="H345" s="25"/>
    </row>
    <row r="346" spans="1:8" ht="15">
      <c r="A346" s="60" t="s">
        <v>518</v>
      </c>
      <c r="B346" s="61"/>
      <c r="C346" s="84" t="str">
        <f>'ITEM 09'!B33</f>
        <v>CINTA ACO D 240MM                       </v>
      </c>
      <c r="D346" s="92" t="str">
        <f>'ITEM 09'!C33</f>
        <v>PC   </v>
      </c>
      <c r="E346" s="92">
        <f>'ITEM 09'!D33</f>
        <v>4</v>
      </c>
      <c r="F346" s="92"/>
      <c r="G346" s="64"/>
      <c r="H346" s="25"/>
    </row>
    <row r="347" spans="1:8" ht="15">
      <c r="A347" s="60" t="s">
        <v>519</v>
      </c>
      <c r="B347" s="61"/>
      <c r="C347" s="84" t="str">
        <f>'ITEM 09'!B34</f>
        <v>CINTA ACO D 250MM                       </v>
      </c>
      <c r="D347" s="92" t="str">
        <f>'ITEM 09'!C34</f>
        <v>PC   </v>
      </c>
      <c r="E347" s="92">
        <f>'ITEM 09'!D34</f>
        <v>3</v>
      </c>
      <c r="F347" s="92"/>
      <c r="G347" s="64"/>
      <c r="H347" s="25"/>
    </row>
    <row r="348" spans="1:8" ht="15">
      <c r="A348" s="60" t="s">
        <v>520</v>
      </c>
      <c r="B348" s="61"/>
      <c r="C348" s="84" t="str">
        <f>'ITEM 09'!B35</f>
        <v>CINTA ACO D 260MM                       </v>
      </c>
      <c r="D348" s="92" t="str">
        <f>'ITEM 09'!C35</f>
        <v>PC   </v>
      </c>
      <c r="E348" s="92">
        <f>'ITEM 09'!D35</f>
        <v>4</v>
      </c>
      <c r="F348" s="92"/>
      <c r="G348" s="64"/>
      <c r="H348" s="25"/>
    </row>
    <row r="349" spans="1:8" ht="15">
      <c r="A349" s="60" t="s">
        <v>521</v>
      </c>
      <c r="B349" s="61"/>
      <c r="C349" s="84" t="str">
        <f>'ITEM 09'!B36</f>
        <v>CINTA ACO D 270MM                       </v>
      </c>
      <c r="D349" s="92" t="str">
        <f>'ITEM 09'!C36</f>
        <v>PC   </v>
      </c>
      <c r="E349" s="92">
        <f>'ITEM 09'!D36</f>
        <v>3</v>
      </c>
      <c r="F349" s="92"/>
      <c r="G349" s="64"/>
      <c r="H349" s="25"/>
    </row>
    <row r="350" spans="1:8" ht="15">
      <c r="A350" s="60" t="s">
        <v>522</v>
      </c>
      <c r="B350" s="61"/>
      <c r="C350" s="84" t="str">
        <f>'ITEM 09'!B37</f>
        <v>CINTA ACO D 310MM                       </v>
      </c>
      <c r="D350" s="92" t="str">
        <f>'ITEM 09'!C37</f>
        <v>PC   </v>
      </c>
      <c r="E350" s="92">
        <f>'ITEM 09'!D37</f>
        <v>6</v>
      </c>
      <c r="F350" s="92"/>
      <c r="G350" s="64"/>
      <c r="H350" s="25"/>
    </row>
    <row r="351" spans="1:8" ht="15">
      <c r="A351" s="60" t="s">
        <v>523</v>
      </c>
      <c r="B351" s="61"/>
      <c r="C351" s="84" t="str">
        <f>'ITEM 09'!B38</f>
        <v>CINTA ACO D 320MM                       </v>
      </c>
      <c r="D351" s="92" t="str">
        <f>'ITEM 09'!C38</f>
        <v>PC   </v>
      </c>
      <c r="E351" s="92">
        <f>'ITEM 09'!D38</f>
        <v>2</v>
      </c>
      <c r="F351" s="92"/>
      <c r="G351" s="64"/>
      <c r="H351" s="25"/>
    </row>
    <row r="352" spans="1:8" ht="15">
      <c r="A352" s="60" t="s">
        <v>524</v>
      </c>
      <c r="B352" s="61"/>
      <c r="C352" s="84" t="str">
        <f>'ITEM 09'!B39</f>
        <v>COB PROT BUCHA BT TFO IT2               </v>
      </c>
      <c r="D352" s="92" t="str">
        <f>'ITEM 09'!C39</f>
        <v>PÇ   </v>
      </c>
      <c r="E352" s="92">
        <f>'ITEM 09'!D39</f>
        <v>8</v>
      </c>
      <c r="F352" s="92"/>
      <c r="G352" s="64"/>
      <c r="H352" s="25"/>
    </row>
    <row r="353" spans="1:8" ht="15">
      <c r="A353" s="60" t="s">
        <v>525</v>
      </c>
      <c r="B353" s="61"/>
      <c r="C353" s="84" t="str">
        <f>'ITEM 09'!B40</f>
        <v>COBERT. FLEX. PROTET. PARA BUCHA TRAFO  </v>
      </c>
      <c r="D353" s="92" t="str">
        <f>'ITEM 09'!C40</f>
        <v>PC   </v>
      </c>
      <c r="E353" s="92">
        <f>'ITEM 09'!D40</f>
        <v>9</v>
      </c>
      <c r="F353" s="92"/>
      <c r="G353" s="64"/>
      <c r="H353" s="25"/>
    </row>
    <row r="354" spans="1:8" ht="15">
      <c r="A354" s="60" t="s">
        <v>526</v>
      </c>
      <c r="B354" s="61"/>
      <c r="C354" s="84" t="str">
        <f>'ITEM 09'!B41</f>
        <v>COBERTURA PROT. MT P/ CONECTOR CUNHA    </v>
      </c>
      <c r="D354" s="92" t="str">
        <f>'ITEM 09'!C41</f>
        <v>PC   </v>
      </c>
      <c r="E354" s="92">
        <f>'ITEM 09'!D41</f>
        <v>15</v>
      </c>
      <c r="F354" s="92"/>
      <c r="G354" s="64"/>
      <c r="H354" s="25"/>
    </row>
    <row r="355" spans="1:8" ht="15">
      <c r="A355" s="60" t="s">
        <v>527</v>
      </c>
      <c r="B355" s="61"/>
      <c r="C355" s="84" t="str">
        <f>'ITEM 09'!B42</f>
        <v>CONECTOR ATERRAMENTO DE FERRAGEM        </v>
      </c>
      <c r="D355" s="92" t="str">
        <f>'ITEM 09'!C42</f>
        <v>PC   </v>
      </c>
      <c r="E355" s="92">
        <f>'ITEM 09'!D42</f>
        <v>21</v>
      </c>
      <c r="F355" s="92"/>
      <c r="G355" s="64"/>
      <c r="H355" s="25"/>
    </row>
    <row r="356" spans="1:8" ht="15">
      <c r="A356" s="60" t="s">
        <v>528</v>
      </c>
      <c r="B356" s="61"/>
      <c r="C356" s="84" t="str">
        <f>'ITEM 09'!B43</f>
        <v>CONECTOR ATERRAMENTO TEMPORÁRIO MT      </v>
      </c>
      <c r="D356" s="92" t="str">
        <f>'ITEM 09'!C43</f>
        <v>PC   </v>
      </c>
      <c r="E356" s="92">
        <f>'ITEM 09'!D43</f>
        <v>3</v>
      </c>
      <c r="F356" s="92"/>
      <c r="G356" s="64"/>
      <c r="H356" s="25"/>
    </row>
    <row r="357" spans="1:8" ht="15">
      <c r="A357" s="60" t="s">
        <v>529</v>
      </c>
      <c r="B357" s="61"/>
      <c r="C357" s="84" t="str">
        <f>'ITEM 09'!B44</f>
        <v>CONECTOR CUNHA AL  50 COM ESTRIBO       </v>
      </c>
      <c r="D357" s="92" t="str">
        <f>'ITEM 09'!C44</f>
        <v>PC   </v>
      </c>
      <c r="E357" s="92">
        <f>'ITEM 09'!D44</f>
        <v>3</v>
      </c>
      <c r="F357" s="92"/>
      <c r="G357" s="64"/>
      <c r="H357" s="25"/>
    </row>
    <row r="358" spans="1:8" ht="15">
      <c r="A358" s="60" t="s">
        <v>530</v>
      </c>
      <c r="B358" s="61"/>
      <c r="C358" s="84" t="str">
        <f>'ITEM 09'!B45</f>
        <v>CONECTOR DER CUNHA CU ITEM 1            </v>
      </c>
      <c r="D358" s="92" t="str">
        <f>'ITEM 09'!C45</f>
        <v>PC   </v>
      </c>
      <c r="E358" s="92">
        <f>'ITEM 09'!D45</f>
        <v>7</v>
      </c>
      <c r="F358" s="92"/>
      <c r="G358" s="64"/>
      <c r="H358" s="25"/>
    </row>
    <row r="359" spans="1:8" ht="15">
      <c r="A359" s="60" t="s">
        <v>531</v>
      </c>
      <c r="B359" s="61"/>
      <c r="C359" s="84" t="str">
        <f>'ITEM 09'!B46</f>
        <v>CONECTOR DER CUNHA CU ITEM 7            </v>
      </c>
      <c r="D359" s="92" t="str">
        <f>'ITEM 09'!C46</f>
        <v>PC   </v>
      </c>
      <c r="E359" s="92">
        <f>'ITEM 09'!D46</f>
        <v>6</v>
      </c>
      <c r="F359" s="92"/>
      <c r="G359" s="64"/>
      <c r="H359" s="25"/>
    </row>
    <row r="360" spans="1:8" ht="15">
      <c r="A360" s="60" t="s">
        <v>532</v>
      </c>
      <c r="B360" s="61"/>
      <c r="C360" s="84" t="str">
        <f>'ITEM 09'!B47</f>
        <v>CONECTOR H ITEM 1 CAA 13-34 / 13-34MM2  </v>
      </c>
      <c r="D360" s="92" t="str">
        <f>'ITEM 09'!C47</f>
        <v>PC   </v>
      </c>
      <c r="E360" s="92">
        <f>'ITEM 09'!D47</f>
        <v>26</v>
      </c>
      <c r="F360" s="92"/>
      <c r="G360" s="64"/>
      <c r="H360" s="25"/>
    </row>
    <row r="361" spans="1:8" ht="15">
      <c r="A361" s="60" t="s">
        <v>533</v>
      </c>
      <c r="B361" s="61"/>
      <c r="C361" s="84" t="str">
        <f>'ITEM 09'!B48</f>
        <v>CONECTOR H ITEM 2 CAA 27-54 / 13-34MM2  </v>
      </c>
      <c r="D361" s="92" t="str">
        <f>'ITEM 09'!C48</f>
        <v>PC   </v>
      </c>
      <c r="E361" s="92">
        <f>'ITEM 09'!D48</f>
        <v>21</v>
      </c>
      <c r="F361" s="92"/>
      <c r="G361" s="64"/>
      <c r="H361" s="25"/>
    </row>
    <row r="362" spans="1:8" ht="15">
      <c r="A362" s="60" t="s">
        <v>534</v>
      </c>
      <c r="B362" s="61"/>
      <c r="C362" s="84" t="str">
        <f>'ITEM 09'!B49</f>
        <v>CONECTOR H ITEM 3 CAA 42-67/ 42-67MM2   </v>
      </c>
      <c r="D362" s="92" t="str">
        <f>'ITEM 09'!C49</f>
        <v>PC   </v>
      </c>
      <c r="E362" s="92">
        <f>'ITEM 09'!D49</f>
        <v>9</v>
      </c>
      <c r="F362" s="92"/>
      <c r="G362" s="64"/>
      <c r="H362" s="25"/>
    </row>
    <row r="363" spans="1:8" ht="15">
      <c r="A363" s="60" t="s">
        <v>535</v>
      </c>
      <c r="B363" s="61"/>
      <c r="C363" s="84" t="str">
        <f>'ITEM 09'!B50</f>
        <v>CONECTOR PERFURAÇÃO 10-70/6-35MM2       </v>
      </c>
      <c r="D363" s="92" t="str">
        <f>'ITEM 09'!C50</f>
        <v>PC   </v>
      </c>
      <c r="E363" s="92">
        <f>'ITEM 09'!D50</f>
        <v>4</v>
      </c>
      <c r="F363" s="92"/>
      <c r="G363" s="64"/>
      <c r="H363" s="25"/>
    </row>
    <row r="364" spans="1:8" ht="15">
      <c r="A364" s="60" t="s">
        <v>536</v>
      </c>
      <c r="B364" s="61"/>
      <c r="C364" s="84" t="str">
        <f>'ITEM 09'!B51</f>
        <v>CONECTOR PERFURAÇÃO 35-120/1,5MM2       </v>
      </c>
      <c r="D364" s="92" t="str">
        <f>'ITEM 09'!C51</f>
        <v>PC   </v>
      </c>
      <c r="E364" s="92">
        <f>'ITEM 09'!D51</f>
        <v>16</v>
      </c>
      <c r="F364" s="92"/>
      <c r="G364" s="64"/>
      <c r="H364" s="25"/>
    </row>
    <row r="365" spans="1:8" ht="15">
      <c r="A365" s="60" t="s">
        <v>537</v>
      </c>
      <c r="B365" s="61"/>
      <c r="C365" s="84" t="str">
        <f>'ITEM 09'!B52</f>
        <v>CONECTOR PERFURAÇÃO 70-240/70-120MM2    </v>
      </c>
      <c r="D365" s="92" t="str">
        <f>'ITEM 09'!C52</f>
        <v>PC   </v>
      </c>
      <c r="E365" s="92">
        <f>'ITEM 09'!D52</f>
        <v>6</v>
      </c>
      <c r="F365" s="92"/>
      <c r="G365" s="64"/>
      <c r="H365" s="25"/>
    </row>
    <row r="366" spans="1:8" ht="15">
      <c r="A366" s="60" t="s">
        <v>538</v>
      </c>
      <c r="B366" s="61"/>
      <c r="C366" s="84" t="str">
        <f>'ITEM 09'!B53</f>
        <v>CONECTOR TERM COMP  16MM2               </v>
      </c>
      <c r="D366" s="92" t="str">
        <f>'ITEM 09'!C53</f>
        <v>PC   </v>
      </c>
      <c r="E366" s="92">
        <f>'ITEM 09'!D53</f>
        <v>3</v>
      </c>
      <c r="F366" s="92"/>
      <c r="G366" s="64"/>
      <c r="H366" s="25"/>
    </row>
    <row r="367" spans="1:8" ht="15">
      <c r="A367" s="60" t="s">
        <v>539</v>
      </c>
      <c r="B367" s="61"/>
      <c r="C367" s="84" t="str">
        <f>'ITEM 09'!B54</f>
        <v>CONECTOR TERM COMP 1F 50MM2             </v>
      </c>
      <c r="D367" s="92" t="str">
        <f>'ITEM 09'!C54</f>
        <v>PC   </v>
      </c>
      <c r="E367" s="92">
        <f>'ITEM 09'!D54</f>
        <v>7</v>
      </c>
      <c r="F367" s="92"/>
      <c r="G367" s="64"/>
      <c r="H367" s="25"/>
    </row>
    <row r="368" spans="1:8" ht="15">
      <c r="A368" s="60" t="s">
        <v>540</v>
      </c>
      <c r="B368" s="61"/>
      <c r="C368" s="84" t="str">
        <f>'ITEM 09'!B55</f>
        <v>CONECTOR TERM COMP CB ACO 6.4MM 1 FURO  </v>
      </c>
      <c r="D368" s="92" t="str">
        <f>'ITEM 09'!C55</f>
        <v>PC   </v>
      </c>
      <c r="E368" s="92">
        <f>'ITEM 09'!D55</f>
        <v>15</v>
      </c>
      <c r="F368" s="92"/>
      <c r="G368" s="64"/>
      <c r="H368" s="25"/>
    </row>
    <row r="369" spans="1:8" ht="15">
      <c r="A369" s="60" t="s">
        <v>541</v>
      </c>
      <c r="B369" s="61"/>
      <c r="C369" s="84" t="str">
        <f>'ITEM 09'!B56</f>
        <v>ESPACADOR LOSANGULAR PARA 50-150MM2     </v>
      </c>
      <c r="D369" s="92" t="str">
        <f>'ITEM 09'!C56</f>
        <v>PC   </v>
      </c>
      <c r="E369" s="92">
        <f>'ITEM 09'!D56</f>
        <v>35</v>
      </c>
      <c r="F369" s="92"/>
      <c r="G369" s="64"/>
      <c r="H369" s="25"/>
    </row>
    <row r="370" spans="1:8" ht="15">
      <c r="A370" s="60" t="s">
        <v>542</v>
      </c>
      <c r="B370" s="61"/>
      <c r="C370" s="84" t="str">
        <f>'ITEM 09'!B57</f>
        <v>ESPACADOR MONOFASICO 2A 50-150MM2       </v>
      </c>
      <c r="D370" s="92" t="str">
        <f>'ITEM 09'!C57</f>
        <v>CJ   </v>
      </c>
      <c r="E370" s="92">
        <f>'ITEM 09'!D57</f>
        <v>2</v>
      </c>
      <c r="F370" s="92"/>
      <c r="G370" s="64"/>
      <c r="H370" s="25"/>
    </row>
    <row r="371" spans="1:8" ht="15">
      <c r="A371" s="60" t="s">
        <v>543</v>
      </c>
      <c r="B371" s="61"/>
      <c r="C371" s="84" t="str">
        <f>'ITEM 09'!B58</f>
        <v>ESTRIBO PARA BRACO ANTI-BALANCO         </v>
      </c>
      <c r="D371" s="92" t="str">
        <f>'ITEM 09'!C58</f>
        <v>PC   </v>
      </c>
      <c r="E371" s="92">
        <f>'ITEM 09'!D58</f>
        <v>4</v>
      </c>
      <c r="F371" s="92"/>
      <c r="G371" s="64"/>
      <c r="H371" s="25"/>
    </row>
    <row r="372" spans="1:8" ht="15">
      <c r="A372" s="60" t="s">
        <v>544</v>
      </c>
      <c r="B372" s="61"/>
      <c r="C372" s="84" t="str">
        <f>'ITEM 09'!B59</f>
        <v>FIO AL COB. 1.5MM P/AMARRACAO RDP       </v>
      </c>
      <c r="D372" s="92" t="str">
        <f>'ITEM 09'!C59</f>
        <v>ML   </v>
      </c>
      <c r="E372" s="92">
        <f>'ITEM 09'!D59</f>
        <v>5.6</v>
      </c>
      <c r="F372" s="92"/>
      <c r="G372" s="64"/>
      <c r="H372" s="25"/>
    </row>
    <row r="373" spans="1:8" ht="15">
      <c r="A373" s="60" t="s">
        <v>545</v>
      </c>
      <c r="B373" s="61"/>
      <c r="C373" s="84" t="str">
        <f>'ITEM 09'!B60</f>
        <v>GRAMPO ANCORAGEM  50MM2                 </v>
      </c>
      <c r="D373" s="92" t="str">
        <f>'ITEM 09'!C60</f>
        <v>PC   </v>
      </c>
      <c r="E373" s="92">
        <f>'ITEM 09'!D60</f>
        <v>30</v>
      </c>
      <c r="F373" s="92"/>
      <c r="G373" s="64"/>
      <c r="H373" s="25"/>
    </row>
    <row r="374" spans="1:8" ht="15">
      <c r="A374" s="60" t="s">
        <v>546</v>
      </c>
      <c r="B374" s="61"/>
      <c r="C374" s="84" t="str">
        <f>'ITEM 09'!B61</f>
        <v>GRAMPO DE LINHA VIVA                    </v>
      </c>
      <c r="D374" s="92" t="str">
        <f>'ITEM 09'!C61</f>
        <v>PÇ   </v>
      </c>
      <c r="E374" s="92">
        <f>'ITEM 09'!D61</f>
        <v>5</v>
      </c>
      <c r="F374" s="92"/>
      <c r="G374" s="64"/>
      <c r="H374" s="25"/>
    </row>
    <row r="375" spans="1:8" ht="15">
      <c r="A375" s="60" t="s">
        <v>547</v>
      </c>
      <c r="B375" s="61"/>
      <c r="C375" s="84" t="str">
        <f>'ITEM 09'!B62</f>
        <v>HASTE ATERRAMENTO 2400MM ACO            </v>
      </c>
      <c r="D375" s="92" t="str">
        <f>'ITEM 09'!C62</f>
        <v>PC   </v>
      </c>
      <c r="E375" s="92">
        <f>'ITEM 09'!D62</f>
        <v>8</v>
      </c>
      <c r="F375" s="92"/>
      <c r="G375" s="64"/>
      <c r="H375" s="25"/>
    </row>
    <row r="376" spans="1:8" ht="15">
      <c r="A376" s="60" t="s">
        <v>548</v>
      </c>
      <c r="B376" s="61"/>
      <c r="C376" s="84" t="str">
        <f>'ITEM 09'!B63</f>
        <v>IDENTIFICADOR DE FASE A                 </v>
      </c>
      <c r="D376" s="92" t="str">
        <f>'ITEM 09'!C63</f>
        <v>PC   </v>
      </c>
      <c r="E376" s="92">
        <f>'ITEM 09'!D63</f>
        <v>7</v>
      </c>
      <c r="F376" s="92"/>
      <c r="G376" s="64"/>
      <c r="H376" s="25"/>
    </row>
    <row r="377" spans="1:8" ht="15">
      <c r="A377" s="60" t="s">
        <v>549</v>
      </c>
      <c r="B377" s="61"/>
      <c r="C377" s="84" t="str">
        <f>'ITEM 09'!B64</f>
        <v>IDENTIFICADOR DE FASE B                 </v>
      </c>
      <c r="D377" s="92" t="str">
        <f>'ITEM 09'!C64</f>
        <v>PC   </v>
      </c>
      <c r="E377" s="92">
        <f>'ITEM 09'!D64</f>
        <v>7</v>
      </c>
      <c r="F377" s="92"/>
      <c r="G377" s="64"/>
      <c r="H377" s="25"/>
    </row>
    <row r="378" spans="1:8" ht="15">
      <c r="A378" s="60" t="s">
        <v>550</v>
      </c>
      <c r="B378" s="61"/>
      <c r="C378" s="84" t="str">
        <f>'ITEM 09'!B65</f>
        <v>ISOLADOR ANCORAGEM POLIMERICO 15KV      </v>
      </c>
      <c r="D378" s="92" t="str">
        <f>'ITEM 09'!C65</f>
        <v>PC   </v>
      </c>
      <c r="E378" s="92">
        <f>'ITEM 09'!D65</f>
        <v>35</v>
      </c>
      <c r="F378" s="92"/>
      <c r="G378" s="64"/>
      <c r="H378" s="25"/>
    </row>
    <row r="379" spans="1:8" ht="15">
      <c r="A379" s="60" t="s">
        <v>551</v>
      </c>
      <c r="B379" s="61"/>
      <c r="C379" s="84" t="str">
        <f>'ITEM 09'!B66</f>
        <v>ISOLADOR PINO POLIMERICO 15KV           </v>
      </c>
      <c r="D379" s="92" t="str">
        <f>'ITEM 09'!C66</f>
        <v>PC   </v>
      </c>
      <c r="E379" s="92">
        <f>'ITEM 09'!D66</f>
        <v>15</v>
      </c>
      <c r="F379" s="92"/>
      <c r="G379" s="64"/>
      <c r="H379" s="25"/>
    </row>
    <row r="380" spans="1:8" ht="15">
      <c r="A380" s="60" t="s">
        <v>552</v>
      </c>
      <c r="B380" s="61"/>
      <c r="C380" s="84" t="str">
        <f>'ITEM 09'!B67</f>
        <v>ISOLADOR ROLDANA PORCELANA              </v>
      </c>
      <c r="D380" s="92" t="str">
        <f>'ITEM 09'!C67</f>
        <v>PC   </v>
      </c>
      <c r="E380" s="92">
        <f>'ITEM 09'!D67</f>
        <v>2</v>
      </c>
      <c r="F380" s="92"/>
      <c r="G380" s="64"/>
      <c r="H380" s="25"/>
    </row>
    <row r="381" spans="1:8" ht="15">
      <c r="A381" s="60" t="s">
        <v>553</v>
      </c>
      <c r="B381" s="61"/>
      <c r="C381" s="84" t="str">
        <f>'ITEM 09'!B68</f>
        <v>LAMPADA VS 100W AP E-40 TUBULAR         </v>
      </c>
      <c r="D381" s="92" t="str">
        <f>'ITEM 09'!C68</f>
        <v>PC   </v>
      </c>
      <c r="E381" s="92">
        <f>'ITEM 09'!D68</f>
        <v>4</v>
      </c>
      <c r="F381" s="92"/>
      <c r="G381" s="64"/>
      <c r="H381" s="25"/>
    </row>
    <row r="382" spans="1:8" ht="15">
      <c r="A382" s="60" t="s">
        <v>554</v>
      </c>
      <c r="B382" s="61"/>
      <c r="C382" s="84" t="str">
        <f>'ITEM 09'!B69</f>
        <v>LUMINARIA C/EQUIP VS100W VIDRO PLANO    </v>
      </c>
      <c r="D382" s="92" t="str">
        <f>'ITEM 09'!C69</f>
        <v>PC   </v>
      </c>
      <c r="E382" s="92">
        <f>'ITEM 09'!D69</f>
        <v>4</v>
      </c>
      <c r="F382" s="92"/>
      <c r="G382" s="64"/>
      <c r="H382" s="25"/>
    </row>
    <row r="383" spans="1:8" ht="15">
      <c r="A383" s="60" t="s">
        <v>555</v>
      </c>
      <c r="B383" s="61"/>
      <c r="C383" s="84" t="str">
        <f>'ITEM 09'!B70</f>
        <v>MANILHA-SAPATILHA CL 50KN               </v>
      </c>
      <c r="D383" s="92" t="str">
        <f>'ITEM 09'!C70</f>
        <v>PC   </v>
      </c>
      <c r="E383" s="92">
        <f>'ITEM 09'!D70</f>
        <v>30</v>
      </c>
      <c r="F383" s="92"/>
      <c r="G383" s="64"/>
      <c r="H383" s="25"/>
    </row>
    <row r="384" spans="1:8" ht="15">
      <c r="A384" s="60" t="s">
        <v>556</v>
      </c>
      <c r="B384" s="61"/>
      <c r="C384" s="84" t="str">
        <f>'ITEM 09'!B71</f>
        <v>MANTA AUTO-ADESIVA 15KV RDP             </v>
      </c>
      <c r="D384" s="92" t="str">
        <f>'ITEM 09'!C71</f>
        <v>PC   </v>
      </c>
      <c r="E384" s="92">
        <f>'ITEM 09'!D71</f>
        <v>8</v>
      </c>
      <c r="F384" s="92"/>
      <c r="G384" s="64"/>
      <c r="H384" s="25"/>
    </row>
    <row r="385" spans="1:8" ht="15">
      <c r="A385" s="60" t="s">
        <v>557</v>
      </c>
      <c r="B385" s="61"/>
      <c r="C385" s="84" t="str">
        <f>'ITEM 09'!B72</f>
        <v>OLHAL P/ PARAFUSO CL 50KN               </v>
      </c>
      <c r="D385" s="92" t="str">
        <f>'ITEM 09'!C72</f>
        <v>PC   </v>
      </c>
      <c r="E385" s="92">
        <f>'ITEM 09'!D72</f>
        <v>39</v>
      </c>
      <c r="F385" s="92"/>
      <c r="G385" s="64"/>
      <c r="H385" s="25"/>
    </row>
    <row r="386" spans="1:8" ht="15">
      <c r="A386" s="60" t="s">
        <v>558</v>
      </c>
      <c r="B386" s="61"/>
      <c r="C386" s="84" t="str">
        <f>'ITEM 09'!B73</f>
        <v>PARA RAIOS REDE SECUNDARIA ISOLADA 10KA </v>
      </c>
      <c r="D386" s="92" t="str">
        <f>'ITEM 09'!C73</f>
        <v>PC   </v>
      </c>
      <c r="E386" s="92">
        <f>'ITEM 09'!D73</f>
        <v>4</v>
      </c>
      <c r="F386" s="92"/>
      <c r="G386" s="64"/>
      <c r="H386" s="25"/>
    </row>
    <row r="387" spans="1:8" ht="15">
      <c r="A387" s="60" t="s">
        <v>559</v>
      </c>
      <c r="B387" s="61"/>
      <c r="C387" s="84" t="str">
        <f>'ITEM 09'!B74</f>
        <v>PARA-RAIOS 12KV 10KA ZNO POLIMERICO     </v>
      </c>
      <c r="D387" s="92" t="str">
        <f>'ITEM 09'!C74</f>
        <v>PC   </v>
      </c>
      <c r="E387" s="92">
        <f>'ITEM 09'!D74</f>
        <v>9</v>
      </c>
      <c r="F387" s="92"/>
      <c r="G387" s="64"/>
      <c r="H387" s="25"/>
    </row>
    <row r="388" spans="1:8" ht="15">
      <c r="A388" s="60" t="s">
        <v>560</v>
      </c>
      <c r="B388" s="61"/>
      <c r="C388" s="84" t="str">
        <f>'ITEM 09'!B75</f>
        <v>PARAFUSO CABECA ABAULADA M12X 40MM      </v>
      </c>
      <c r="D388" s="92" t="str">
        <f>'ITEM 09'!C75</f>
        <v>PC   </v>
      </c>
      <c r="E388" s="92">
        <f>'ITEM 09'!D75</f>
        <v>7</v>
      </c>
      <c r="F388" s="92"/>
      <c r="G388" s="64"/>
      <c r="H388" s="25"/>
    </row>
    <row r="389" spans="1:8" ht="15">
      <c r="A389" s="60" t="s">
        <v>561</v>
      </c>
      <c r="B389" s="61"/>
      <c r="C389" s="84" t="str">
        <f>'ITEM 09'!B76</f>
        <v>PARAFUSO CABECA ABAULADA M16X 45MM      </v>
      </c>
      <c r="D389" s="92" t="str">
        <f>'ITEM 09'!C76</f>
        <v>PC   </v>
      </c>
      <c r="E389" s="92">
        <f>'ITEM 09'!D76</f>
        <v>35</v>
      </c>
      <c r="F389" s="92"/>
      <c r="G389" s="64"/>
      <c r="H389" s="25"/>
    </row>
    <row r="390" spans="1:8" ht="15">
      <c r="A390" s="60" t="s">
        <v>562</v>
      </c>
      <c r="B390" s="61"/>
      <c r="C390" s="84" t="str">
        <f>'ITEM 09'!B77</f>
        <v>PARAFUSO CABECA ABAULADA M16X 70MM      </v>
      </c>
      <c r="D390" s="92" t="str">
        <f>'ITEM 09'!C77</f>
        <v>PC   </v>
      </c>
      <c r="E390" s="92">
        <f>'ITEM 09'!D77</f>
        <v>52</v>
      </c>
      <c r="F390" s="92"/>
      <c r="G390" s="64"/>
      <c r="H390" s="25"/>
    </row>
    <row r="391" spans="1:8" ht="15">
      <c r="A391" s="60" t="s">
        <v>563</v>
      </c>
      <c r="B391" s="61"/>
      <c r="C391" s="84" t="str">
        <f>'ITEM 09'!B78</f>
        <v>PARAFUSO CABECA QUADRADA M16X125MM      </v>
      </c>
      <c r="D391" s="92" t="str">
        <f>'ITEM 09'!C78</f>
        <v>PC   </v>
      </c>
      <c r="E391" s="92">
        <f>'ITEM 09'!D78</f>
        <v>12</v>
      </c>
      <c r="F391" s="92"/>
      <c r="G391" s="64"/>
      <c r="H391" s="25"/>
    </row>
    <row r="392" spans="1:8" ht="15">
      <c r="A392" s="60" t="s">
        <v>564</v>
      </c>
      <c r="B392" s="61"/>
      <c r="C392" s="84" t="str">
        <f>'ITEM 09'!B79</f>
        <v>PARAFUSO CABECA QUADRADA M16X200MM      </v>
      </c>
      <c r="D392" s="92" t="str">
        <f>'ITEM 09'!C79</f>
        <v>PC   </v>
      </c>
      <c r="E392" s="92">
        <f>'ITEM 09'!D79</f>
        <v>24</v>
      </c>
      <c r="F392" s="92"/>
      <c r="G392" s="64"/>
      <c r="H392" s="25"/>
    </row>
    <row r="393" spans="1:8" ht="15">
      <c r="A393" s="60" t="s">
        <v>565</v>
      </c>
      <c r="B393" s="61"/>
      <c r="C393" s="84" t="str">
        <f>'ITEM 09'!B80</f>
        <v>PARAFUSO CABECA QUADRADA M16X250MM      </v>
      </c>
      <c r="D393" s="92" t="str">
        <f>'ITEM 09'!C80</f>
        <v>PC   </v>
      </c>
      <c r="E393" s="92">
        <f>'ITEM 09'!D80</f>
        <v>5</v>
      </c>
      <c r="F393" s="92"/>
      <c r="G393" s="64"/>
      <c r="H393" s="25"/>
    </row>
    <row r="394" spans="1:8" ht="15">
      <c r="A394" s="60" t="s">
        <v>566</v>
      </c>
      <c r="B394" s="61"/>
      <c r="C394" s="84" t="str">
        <f>'ITEM 09'!B81</f>
        <v>PARAFUSO CABECA QUADRADA M16X300MM      </v>
      </c>
      <c r="D394" s="92" t="str">
        <f>'ITEM 09'!C81</f>
        <v>PC   </v>
      </c>
      <c r="E394" s="92">
        <f>'ITEM 09'!D81</f>
        <v>28</v>
      </c>
      <c r="F394" s="92"/>
      <c r="G394" s="64"/>
      <c r="H394" s="25"/>
    </row>
    <row r="395" spans="1:8" ht="15">
      <c r="A395" s="60" t="s">
        <v>567</v>
      </c>
      <c r="B395" s="61"/>
      <c r="C395" s="84" t="str">
        <f>'ITEM 09'!B82</f>
        <v>PARAFUSO CABECA QUADRADA M16X400MM      </v>
      </c>
      <c r="D395" s="92" t="str">
        <f>'ITEM 09'!C82</f>
        <v>PC   </v>
      </c>
      <c r="E395" s="92">
        <f>'ITEM 09'!D82</f>
        <v>4</v>
      </c>
      <c r="F395" s="92"/>
      <c r="G395" s="64"/>
      <c r="H395" s="25"/>
    </row>
    <row r="396" spans="1:8" ht="15">
      <c r="A396" s="60" t="s">
        <v>568</v>
      </c>
      <c r="B396" s="61"/>
      <c r="C396" s="84" t="str">
        <f>'ITEM 09'!B83</f>
        <v>PINO P/ ISOLADOR POLIMERICO ATE 36,2KV  </v>
      </c>
      <c r="D396" s="92" t="str">
        <f>'ITEM 09'!C83</f>
        <v>PC   </v>
      </c>
      <c r="E396" s="92">
        <f>'ITEM 09'!D83</f>
        <v>12</v>
      </c>
      <c r="F396" s="92"/>
      <c r="G396" s="64"/>
      <c r="H396" s="25"/>
    </row>
    <row r="397" spans="1:8" ht="15">
      <c r="A397" s="60" t="s">
        <v>569</v>
      </c>
      <c r="B397" s="61"/>
      <c r="C397" s="84" t="str">
        <f>'ITEM 09'!B84</f>
        <v>POSTE CONCRETO CIRCULAR 12M 1000DAN     </v>
      </c>
      <c r="D397" s="92" t="str">
        <f>'ITEM 09'!C84</f>
        <v>PC   </v>
      </c>
      <c r="E397" s="92">
        <f>'ITEM 09'!D84</f>
        <v>3</v>
      </c>
      <c r="F397" s="92"/>
      <c r="G397" s="64"/>
      <c r="H397" s="25"/>
    </row>
    <row r="398" spans="1:8" ht="15">
      <c r="A398" s="60" t="s">
        <v>570</v>
      </c>
      <c r="B398" s="61"/>
      <c r="C398" s="84" t="str">
        <f>'ITEM 09'!B85</f>
        <v>POSTE CONCRETO DUPLO T 11M 300DAN       </v>
      </c>
      <c r="D398" s="92" t="str">
        <f>'ITEM 09'!C85</f>
        <v>PC   </v>
      </c>
      <c r="E398" s="92">
        <f>'ITEM 09'!D85</f>
        <v>2</v>
      </c>
      <c r="F398" s="92"/>
      <c r="G398" s="64"/>
      <c r="H398" s="25"/>
    </row>
    <row r="399" spans="1:8" ht="15">
      <c r="A399" s="60" t="s">
        <v>571</v>
      </c>
      <c r="B399" s="61"/>
      <c r="C399" s="84" t="str">
        <f>'ITEM 09'!B86</f>
        <v>POSTE CONCRETO DUPLO T 11M 600DAN       </v>
      </c>
      <c r="D399" s="92" t="str">
        <f>'ITEM 09'!C86</f>
        <v>PC   </v>
      </c>
      <c r="E399" s="92">
        <f>'ITEM 09'!D86</f>
        <v>2</v>
      </c>
      <c r="F399" s="92"/>
      <c r="G399" s="64"/>
      <c r="H399" s="25"/>
    </row>
    <row r="400" spans="1:8" ht="15">
      <c r="A400" s="60" t="s">
        <v>572</v>
      </c>
      <c r="B400" s="61"/>
      <c r="C400" s="84" t="str">
        <f>'ITEM 09'!B87</f>
        <v>POSTE PESADO DE MADEIRA 12M             </v>
      </c>
      <c r="D400" s="92" t="str">
        <f>'ITEM 09'!C87</f>
        <v>PC   </v>
      </c>
      <c r="E400" s="92">
        <f>'ITEM 09'!D87</f>
        <v>1</v>
      </c>
      <c r="F400" s="92"/>
      <c r="G400" s="64"/>
      <c r="H400" s="25"/>
    </row>
    <row r="401" spans="1:8" ht="15">
      <c r="A401" s="60" t="s">
        <v>573</v>
      </c>
      <c r="B401" s="61"/>
      <c r="C401" s="84" t="str">
        <f>'ITEM 09'!B88</f>
        <v>RELE FOTOELETRONICO                     </v>
      </c>
      <c r="D401" s="92" t="str">
        <f>'ITEM 09'!C88</f>
        <v>PC   </v>
      </c>
      <c r="E401" s="92">
        <f>'ITEM 09'!D88</f>
        <v>4</v>
      </c>
      <c r="F401" s="92"/>
      <c r="G401" s="64"/>
      <c r="H401" s="25"/>
    </row>
    <row r="402" spans="1:8" ht="15">
      <c r="A402" s="60" t="s">
        <v>574</v>
      </c>
      <c r="B402" s="61"/>
      <c r="C402" s="84" t="str">
        <f>'ITEM 09'!B89</f>
        <v>SAPATILHA                               </v>
      </c>
      <c r="D402" s="92" t="str">
        <f>'ITEM 09'!C89</f>
        <v>PC   </v>
      </c>
      <c r="E402" s="92">
        <f>'ITEM 09'!D89</f>
        <v>19</v>
      </c>
      <c r="F402" s="92"/>
      <c r="G402" s="64"/>
      <c r="H402" s="25"/>
    </row>
    <row r="403" spans="1:8" ht="15">
      <c r="A403" s="60" t="s">
        <v>575</v>
      </c>
      <c r="B403" s="61"/>
      <c r="C403" s="84" t="str">
        <f>'ITEM 09'!B90</f>
        <v>SUPORTE L COM CHAPA CURVA               </v>
      </c>
      <c r="D403" s="92" t="str">
        <f>'ITEM 09'!C90</f>
        <v>PC   </v>
      </c>
      <c r="E403" s="92">
        <f>'ITEM 09'!D90</f>
        <v>9</v>
      </c>
      <c r="F403" s="92"/>
      <c r="G403" s="64"/>
      <c r="H403" s="25"/>
    </row>
    <row r="404" spans="1:8" ht="15">
      <c r="A404" s="60" t="s">
        <v>576</v>
      </c>
      <c r="B404" s="61"/>
      <c r="C404" s="84" t="str">
        <f>'ITEM 09'!B91</f>
        <v>SUPORTE L PARA TOPO POSTE               </v>
      </c>
      <c r="D404" s="92" t="str">
        <f>'ITEM 09'!C91</f>
        <v>PC   </v>
      </c>
      <c r="E404" s="92">
        <f>'ITEM 09'!D91</f>
        <v>2</v>
      </c>
      <c r="F404" s="92"/>
      <c r="G404" s="64"/>
      <c r="H404" s="25"/>
    </row>
    <row r="405" spans="1:8" ht="15">
      <c r="A405" s="60" t="s">
        <v>577</v>
      </c>
      <c r="B405" s="61"/>
      <c r="C405" s="84" t="str">
        <f>'ITEM 09'!B92</f>
        <v>SUPORTE TRAFO POSTE MADEIRA/DUPLO T     </v>
      </c>
      <c r="D405" s="92" t="str">
        <f>'ITEM 09'!C92</f>
        <v>PC   </v>
      </c>
      <c r="E405" s="92">
        <f>'ITEM 09'!D92</f>
        <v>2</v>
      </c>
      <c r="F405" s="92"/>
      <c r="G405" s="64"/>
      <c r="H405" s="25"/>
    </row>
    <row r="406" spans="1:8" ht="15">
      <c r="A406" s="60" t="s">
        <v>578</v>
      </c>
      <c r="B406" s="61"/>
      <c r="C406" s="84" t="str">
        <f>'ITEM 09'!B93</f>
        <v>SUPORTE Z                               </v>
      </c>
      <c r="D406" s="92" t="str">
        <f>'ITEM 09'!C93</f>
        <v>PC   </v>
      </c>
      <c r="E406" s="92">
        <f>'ITEM 09'!D93</f>
        <v>6</v>
      </c>
      <c r="F406" s="92"/>
      <c r="G406" s="64"/>
      <c r="H406" s="25"/>
    </row>
    <row r="407" spans="1:8" ht="15">
      <c r="A407" s="60" t="s">
        <v>579</v>
      </c>
      <c r="B407" s="61"/>
      <c r="C407" s="84" t="str">
        <f>'ITEM 09'!B94</f>
        <v>TRANSF. TF 15KV   45KVA                 </v>
      </c>
      <c r="D407" s="92" t="str">
        <f>'ITEM 09'!C94</f>
        <v>PC   </v>
      </c>
      <c r="E407" s="92">
        <f>'ITEM 09'!D94</f>
        <v>1</v>
      </c>
      <c r="F407" s="92"/>
      <c r="G407" s="64"/>
      <c r="H407" s="25"/>
    </row>
    <row r="408" spans="1:8" ht="15">
      <c r="A408" s="60"/>
      <c r="B408" s="61"/>
      <c r="C408" s="65" t="str">
        <f>C315</f>
        <v>TOTAL DO ITEM</v>
      </c>
      <c r="D408" s="92">
        <f>'ITEM 09'!C95</f>
        <v>0</v>
      </c>
      <c r="E408" s="92">
        <f>'ITEM 09'!D95</f>
        <v>0</v>
      </c>
      <c r="F408" s="92"/>
      <c r="G408" s="66"/>
      <c r="H408" s="25"/>
    </row>
    <row r="409" spans="1:8" ht="15">
      <c r="A409" s="67">
        <v>11</v>
      </c>
      <c r="B409" s="61"/>
      <c r="C409" s="85" t="s">
        <v>580</v>
      </c>
      <c r="D409" s="70"/>
      <c r="E409" s="63"/>
      <c r="F409" s="63"/>
      <c r="G409" s="64"/>
      <c r="H409" s="25"/>
    </row>
    <row r="410" spans="1:8" ht="15">
      <c r="A410" s="60" t="s">
        <v>581</v>
      </c>
      <c r="B410" s="61"/>
      <c r="C410" s="84" t="str">
        <f>'ITEM 10'!B4</f>
        <v>ALCA CONECTOR ESTRIBO ABERTA            </v>
      </c>
      <c r="D410" s="92" t="str">
        <f>'ITEM 10'!C4</f>
        <v>PC   </v>
      </c>
      <c r="E410" s="92">
        <f>'ITEM 10'!D4</f>
        <v>2</v>
      </c>
      <c r="F410" s="92"/>
      <c r="G410" s="64"/>
      <c r="H410" s="25"/>
    </row>
    <row r="411" spans="1:8" ht="15">
      <c r="A411" s="60" t="s">
        <v>582</v>
      </c>
      <c r="B411" s="61"/>
      <c r="C411" s="84" t="str">
        <f>'ITEM 10'!B5</f>
        <v>ALCA PREF CB CA/CAL  70MM2 MULTIPLEX    </v>
      </c>
      <c r="D411" s="92" t="str">
        <f>'ITEM 10'!C5</f>
        <v>PC   </v>
      </c>
      <c r="E411" s="92">
        <f>'ITEM 10'!D5</f>
        <v>2</v>
      </c>
      <c r="F411" s="92"/>
      <c r="G411" s="64"/>
      <c r="H411" s="25"/>
    </row>
    <row r="412" spans="1:8" ht="15">
      <c r="A412" s="60" t="s">
        <v>583</v>
      </c>
      <c r="B412" s="61"/>
      <c r="C412" s="84" t="str">
        <f>'ITEM 10'!B6</f>
        <v>ARAME GALVANIZADO 14MM                  </v>
      </c>
      <c r="D412" s="92" t="str">
        <f>'ITEM 10'!C6</f>
        <v>KG   </v>
      </c>
      <c r="E412" s="92">
        <f>'ITEM 10'!D6</f>
        <v>2</v>
      </c>
      <c r="F412" s="92"/>
      <c r="G412" s="64"/>
      <c r="H412" s="25"/>
    </row>
    <row r="413" spans="1:8" ht="15">
      <c r="A413" s="60" t="s">
        <v>584</v>
      </c>
      <c r="B413" s="61"/>
      <c r="C413" s="84" t="str">
        <f>'ITEM 10'!B7</f>
        <v>ARRUELA QUADRADA 38X18X3MM              </v>
      </c>
      <c r="D413" s="92" t="str">
        <f>'ITEM 10'!C7</f>
        <v>PC   </v>
      </c>
      <c r="E413" s="92">
        <f>'ITEM 10'!D7</f>
        <v>14</v>
      </c>
      <c r="F413" s="92"/>
      <c r="G413" s="64"/>
      <c r="H413" s="25"/>
    </row>
    <row r="414" spans="1:8" ht="15">
      <c r="A414" s="60" t="s">
        <v>585</v>
      </c>
      <c r="B414" s="61"/>
      <c r="C414" s="84" t="str">
        <f>'ITEM 10'!B8</f>
        <v>BRACADEIRA PLASTICA CABO MULTIPLEXADO   </v>
      </c>
      <c r="D414" s="92" t="str">
        <f>'ITEM 10'!C8</f>
        <v>PC   </v>
      </c>
      <c r="E414" s="92">
        <f>'ITEM 10'!D8</f>
        <v>6</v>
      </c>
      <c r="F414" s="92"/>
      <c r="G414" s="64"/>
      <c r="H414" s="25"/>
    </row>
    <row r="415" spans="1:8" ht="15">
      <c r="A415" s="60" t="s">
        <v>586</v>
      </c>
      <c r="B415" s="61"/>
      <c r="C415" s="84" t="str">
        <f>'ITEM 10'!B9</f>
        <v>BRACO IP TIPO MEDIO                     </v>
      </c>
      <c r="D415" s="92" t="str">
        <f>'ITEM 10'!C9</f>
        <v>PC   </v>
      </c>
      <c r="E415" s="92">
        <f>'ITEM 10'!D9</f>
        <v>6</v>
      </c>
      <c r="F415" s="92"/>
      <c r="G415" s="64"/>
      <c r="H415" s="25"/>
    </row>
    <row r="416" spans="1:8" ht="15">
      <c r="A416" s="60" t="s">
        <v>587</v>
      </c>
      <c r="B416" s="61"/>
      <c r="C416" s="84" t="str">
        <f>'ITEM 10'!B10</f>
        <v>CABO ACO 6,4MM SM 7 FIOS ZINC           </v>
      </c>
      <c r="D416" s="92" t="str">
        <f>'ITEM 10'!C10</f>
        <v>KG   </v>
      </c>
      <c r="E416" s="92">
        <f>'ITEM 10'!D10</f>
        <v>12.4</v>
      </c>
      <c r="F416" s="92"/>
      <c r="G416" s="64"/>
      <c r="H416" s="25"/>
    </row>
    <row r="417" spans="1:8" ht="15">
      <c r="A417" s="60" t="s">
        <v>588</v>
      </c>
      <c r="B417" s="61"/>
      <c r="C417" s="84" t="str">
        <f>'ITEM 10'!B11</f>
        <v>CABO ACO HS ( 7 FIOS) 9,5MM             </v>
      </c>
      <c r="D417" s="92" t="str">
        <f>'ITEM 10'!C11</f>
        <v>KG   </v>
      </c>
      <c r="E417" s="92">
        <f>'ITEM 10'!D11</f>
        <v>29.2</v>
      </c>
      <c r="F417" s="92"/>
      <c r="G417" s="64"/>
      <c r="H417" s="25"/>
    </row>
    <row r="418" spans="1:8" ht="15">
      <c r="A418" s="60" t="s">
        <v>589</v>
      </c>
      <c r="B418" s="61"/>
      <c r="C418" s="84" t="str">
        <f>'ITEM 10'!B12</f>
        <v>CABO AL 1X 16MM2 XLPE 1KV               </v>
      </c>
      <c r="D418" s="92" t="str">
        <f>'ITEM 10'!C12</f>
        <v>M1   </v>
      </c>
      <c r="E418" s="92">
        <f>'ITEM 10'!D12</f>
        <v>641</v>
      </c>
      <c r="F418" s="92"/>
      <c r="G418" s="64"/>
      <c r="H418" s="25"/>
    </row>
    <row r="419" spans="1:8" ht="15">
      <c r="A419" s="60" t="s">
        <v>590</v>
      </c>
      <c r="B419" s="61"/>
      <c r="C419" s="84" t="str">
        <f>'ITEM 10'!B13</f>
        <v>CABO CU PVC FLEX 1X 10MM2 750V AZUL     </v>
      </c>
      <c r="D419" s="92" t="str">
        <f>'ITEM 10'!C13</f>
        <v>M    </v>
      </c>
      <c r="E419" s="92">
        <f>'ITEM 10'!D13</f>
        <v>20</v>
      </c>
      <c r="F419" s="92"/>
      <c r="G419" s="64"/>
      <c r="H419" s="25"/>
    </row>
    <row r="420" spans="1:8" ht="15">
      <c r="A420" s="60" t="s">
        <v>591</v>
      </c>
      <c r="B420" s="61"/>
      <c r="C420" s="84" t="str">
        <f>'ITEM 10'!B14</f>
        <v>CABO CU PVC FLEX 1X 10MM2 750V PRETO    </v>
      </c>
      <c r="D420" s="92" t="str">
        <f>'ITEM 10'!C14</f>
        <v>M    </v>
      </c>
      <c r="E420" s="92">
        <f>'ITEM 10'!D14</f>
        <v>20</v>
      </c>
      <c r="F420" s="92"/>
      <c r="G420" s="64"/>
      <c r="H420" s="25"/>
    </row>
    <row r="421" spans="1:8" ht="15">
      <c r="A421" s="60" t="s">
        <v>592</v>
      </c>
      <c r="B421" s="61"/>
      <c r="C421" s="84" t="str">
        <f>'ITEM 10'!B15</f>
        <v>CABO CU PVC FLEX 1X 10MM2 750V VERDE    </v>
      </c>
      <c r="D421" s="92" t="str">
        <f>'ITEM 10'!C15</f>
        <v>M    </v>
      </c>
      <c r="E421" s="92">
        <f>'ITEM 10'!D15</f>
        <v>20</v>
      </c>
      <c r="F421" s="92"/>
      <c r="G421" s="64"/>
      <c r="H421" s="25"/>
    </row>
    <row r="422" spans="1:8" ht="15">
      <c r="A422" s="60" t="s">
        <v>593</v>
      </c>
      <c r="B422" s="61"/>
      <c r="C422" s="84" t="str">
        <f>'ITEM 10'!B16</f>
        <v>CABO CU XLPE 1X 1,5MM2 1KV              </v>
      </c>
      <c r="D422" s="92" t="str">
        <f>'ITEM 10'!C16</f>
        <v>M1   </v>
      </c>
      <c r="E422" s="92">
        <f>'ITEM 10'!D16</f>
        <v>441</v>
      </c>
      <c r="F422" s="92"/>
      <c r="G422" s="64"/>
      <c r="H422" s="25"/>
    </row>
    <row r="423" spans="1:8" ht="15">
      <c r="A423" s="60" t="s">
        <v>594</v>
      </c>
      <c r="B423" s="61"/>
      <c r="C423" s="84" t="str">
        <f>'ITEM 10'!B17</f>
        <v>CABO QUADRUPLEX CA 3X1X 70+70MM2 1KV    </v>
      </c>
      <c r="D423" s="92" t="str">
        <f>'ITEM 10'!C17</f>
        <v>M1   </v>
      </c>
      <c r="E423" s="92">
        <f>'ITEM 10'!D17</f>
        <v>50</v>
      </c>
      <c r="F423" s="92"/>
      <c r="G423" s="64"/>
      <c r="H423" s="25"/>
    </row>
    <row r="424" spans="1:8" ht="15">
      <c r="A424" s="60" t="s">
        <v>595</v>
      </c>
      <c r="B424" s="61"/>
      <c r="C424" s="84" t="str">
        <f>'ITEM 10'!B18</f>
        <v>CAIXA CM-2 POLIFÁSIFCA C/ LENTE  LEITURA</v>
      </c>
      <c r="D424" s="92" t="str">
        <f>'ITEM 10'!C18</f>
        <v>PC   </v>
      </c>
      <c r="E424" s="92">
        <f>'ITEM 10'!D18</f>
        <v>1</v>
      </c>
      <c r="F424" s="92"/>
      <c r="G424" s="64"/>
      <c r="H424" s="25"/>
    </row>
    <row r="425" spans="1:8" ht="15">
      <c r="A425" s="60" t="s">
        <v>596</v>
      </c>
      <c r="B425" s="61"/>
      <c r="C425" s="84" t="str">
        <f>'ITEM 10'!B19</f>
        <v>CAIXA INSPECAO P/ PISO C/ TAMPA         </v>
      </c>
      <c r="D425" s="92" t="str">
        <f>'ITEM 10'!C19</f>
        <v>PC   </v>
      </c>
      <c r="E425" s="92">
        <f>'ITEM 10'!D19</f>
        <v>2</v>
      </c>
      <c r="F425" s="92"/>
      <c r="G425" s="64"/>
      <c r="H425" s="25"/>
    </row>
    <row r="426" spans="1:8" ht="15">
      <c r="A426" s="60" t="s">
        <v>597</v>
      </c>
      <c r="B426" s="61"/>
      <c r="C426" s="84" t="str">
        <f>'ITEM 10'!B20</f>
        <v>CAIXA ZA CONCRETO PREMOLDADO            </v>
      </c>
      <c r="D426" s="92" t="str">
        <f>'ITEM 10'!C20</f>
        <v>PC   </v>
      </c>
      <c r="E426" s="92">
        <f>'ITEM 10'!D20</f>
        <v>10</v>
      </c>
      <c r="F426" s="92"/>
      <c r="G426" s="64"/>
      <c r="H426" s="25"/>
    </row>
    <row r="427" spans="1:8" ht="15">
      <c r="A427" s="60" t="s">
        <v>598</v>
      </c>
      <c r="B427" s="61"/>
      <c r="C427" s="84" t="str">
        <f>'ITEM 10'!B21</f>
        <v>CAIXA ZB CONCRETO PREMOLDADO            </v>
      </c>
      <c r="D427" s="92" t="str">
        <f>'ITEM 10'!C21</f>
        <v>PC   </v>
      </c>
      <c r="E427" s="92">
        <f>'ITEM 10'!D21</f>
        <v>4</v>
      </c>
      <c r="F427" s="92"/>
      <c r="G427" s="64"/>
      <c r="H427" s="25"/>
    </row>
    <row r="428" spans="1:8" ht="15">
      <c r="A428" s="60" t="s">
        <v>599</v>
      </c>
      <c r="B428" s="61"/>
      <c r="C428" s="84" t="str">
        <f>'ITEM 10'!B22</f>
        <v>CINTA ACO D 200MM                       </v>
      </c>
      <c r="D428" s="92" t="str">
        <f>'ITEM 10'!C22</f>
        <v>PC   </v>
      </c>
      <c r="E428" s="92">
        <f>'ITEM 10'!D22</f>
        <v>1</v>
      </c>
      <c r="F428" s="92"/>
      <c r="G428" s="64"/>
      <c r="H428" s="25"/>
    </row>
    <row r="429" spans="1:8" ht="15">
      <c r="A429" s="60" t="s">
        <v>600</v>
      </c>
      <c r="B429" s="61"/>
      <c r="C429" s="84" t="str">
        <f>'ITEM 10'!B23</f>
        <v>CINTA ACO D 210MM                       </v>
      </c>
      <c r="D429" s="92" t="str">
        <f>'ITEM 10'!C23</f>
        <v>PC   </v>
      </c>
      <c r="E429" s="92">
        <f>'ITEM 10'!D23</f>
        <v>1</v>
      </c>
      <c r="F429" s="92"/>
      <c r="G429" s="64"/>
      <c r="H429" s="25"/>
    </row>
    <row r="430" spans="1:8" ht="15">
      <c r="A430" s="60" t="s">
        <v>601</v>
      </c>
      <c r="B430" s="61"/>
      <c r="C430" s="84" t="str">
        <f>'ITEM 10'!B24</f>
        <v>CINTA ACO D 220MM                       </v>
      </c>
      <c r="D430" s="92" t="str">
        <f>'ITEM 10'!C24</f>
        <v>PC   </v>
      </c>
      <c r="E430" s="92">
        <f>'ITEM 10'!D24</f>
        <v>1</v>
      </c>
      <c r="F430" s="92"/>
      <c r="G430" s="64"/>
      <c r="H430" s="25"/>
    </row>
    <row r="431" spans="1:8" ht="15">
      <c r="A431" s="60" t="s">
        <v>602</v>
      </c>
      <c r="B431" s="61"/>
      <c r="C431" s="84" t="str">
        <f>'ITEM 10'!B25</f>
        <v>CINTA ACO D 230MM                       </v>
      </c>
      <c r="D431" s="92" t="str">
        <f>'ITEM 10'!C25</f>
        <v>PC   </v>
      </c>
      <c r="E431" s="92">
        <f>'ITEM 10'!D25</f>
        <v>1</v>
      </c>
      <c r="F431" s="92"/>
      <c r="G431" s="64"/>
      <c r="H431" s="25"/>
    </row>
    <row r="432" spans="1:8" ht="15">
      <c r="A432" s="60" t="s">
        <v>603</v>
      </c>
      <c r="B432" s="61"/>
      <c r="C432" s="84" t="str">
        <f>'ITEM 10'!B26</f>
        <v>CINTA ACO D 240MM                       </v>
      </c>
      <c r="D432" s="92" t="str">
        <f>'ITEM 10'!C26</f>
        <v>PC   </v>
      </c>
      <c r="E432" s="92">
        <f>'ITEM 10'!D26</f>
        <v>11</v>
      </c>
      <c r="F432" s="92"/>
      <c r="G432" s="64"/>
      <c r="H432" s="25"/>
    </row>
    <row r="433" spans="1:8" ht="15">
      <c r="A433" s="60" t="s">
        <v>604</v>
      </c>
      <c r="B433" s="61"/>
      <c r="C433" s="84" t="str">
        <f>'ITEM 10'!B27</f>
        <v>CINTA ACO D 250MM                       </v>
      </c>
      <c r="D433" s="92" t="str">
        <f>'ITEM 10'!C27</f>
        <v>PC   </v>
      </c>
      <c r="E433" s="92">
        <f>'ITEM 10'!D27</f>
        <v>1</v>
      </c>
      <c r="F433" s="92"/>
      <c r="G433" s="64"/>
      <c r="H433" s="25"/>
    </row>
    <row r="434" spans="1:8" ht="15">
      <c r="A434" s="60" t="s">
        <v>605</v>
      </c>
      <c r="B434" s="61"/>
      <c r="C434" s="84" t="str">
        <f>'ITEM 10'!B28</f>
        <v>CONDUITE 3/4 (AMANCO)                   </v>
      </c>
      <c r="D434" s="92" t="str">
        <f>'ITEM 10'!C28</f>
        <v>MT   </v>
      </c>
      <c r="E434" s="92">
        <f>'ITEM 10'!D28</f>
        <v>15</v>
      </c>
      <c r="F434" s="92"/>
      <c r="G434" s="64"/>
      <c r="H434" s="25"/>
    </row>
    <row r="435" spans="1:8" ht="15">
      <c r="A435" s="60" t="s">
        <v>606</v>
      </c>
      <c r="B435" s="61"/>
      <c r="C435" s="84" t="str">
        <f>'ITEM 10'!B29</f>
        <v>CONECTOR ATERRAMENTO DE FERRAGEM        </v>
      </c>
      <c r="D435" s="92" t="str">
        <f>'ITEM 10'!C29</f>
        <v>PC   </v>
      </c>
      <c r="E435" s="92">
        <f>'ITEM 10'!D29</f>
        <v>18</v>
      </c>
      <c r="F435" s="92"/>
      <c r="G435" s="64"/>
      <c r="H435" s="25"/>
    </row>
    <row r="436" spans="1:8" ht="15">
      <c r="A436" s="60" t="s">
        <v>607</v>
      </c>
      <c r="B436" s="61"/>
      <c r="C436" s="84" t="str">
        <f>'ITEM 10'!B30</f>
        <v>CONECTOR BORNE CB CU 6MM2               </v>
      </c>
      <c r="D436" s="92" t="str">
        <f>'ITEM 10'!C30</f>
        <v>PC   </v>
      </c>
      <c r="E436" s="92">
        <f>'ITEM 10'!D30</f>
        <v>45</v>
      </c>
      <c r="F436" s="92"/>
      <c r="G436" s="64"/>
      <c r="H436" s="25"/>
    </row>
    <row r="437" spans="1:8" ht="15">
      <c r="A437" s="60" t="s">
        <v>608</v>
      </c>
      <c r="B437" s="61"/>
      <c r="C437" s="84" t="str">
        <f>'ITEM 10'!B31</f>
        <v>CONECTOR DER CUNHA CU ITEM 1            </v>
      </c>
      <c r="D437" s="92" t="str">
        <f>'ITEM 10'!C31</f>
        <v>PC   </v>
      </c>
      <c r="E437" s="92">
        <f>'ITEM 10'!D31</f>
        <v>6</v>
      </c>
      <c r="F437" s="92"/>
      <c r="G437" s="64"/>
      <c r="H437" s="25"/>
    </row>
    <row r="438" spans="1:8" ht="15">
      <c r="A438" s="60" t="s">
        <v>609</v>
      </c>
      <c r="B438" s="61"/>
      <c r="C438" s="84" t="str">
        <f>'ITEM 10'!B32</f>
        <v>CONECTOR DER CUNHA CU ITEM 4            </v>
      </c>
      <c r="D438" s="92" t="str">
        <f>'ITEM 10'!C32</f>
        <v>PC   </v>
      </c>
      <c r="E438" s="92">
        <f>'ITEM 10'!D32</f>
        <v>115</v>
      </c>
      <c r="F438" s="92"/>
      <c r="G438" s="64"/>
      <c r="H438" s="25"/>
    </row>
    <row r="439" spans="1:8" ht="15">
      <c r="A439" s="60" t="s">
        <v>610</v>
      </c>
      <c r="B439" s="61"/>
      <c r="C439" s="84" t="str">
        <f>'ITEM 10'!B33</f>
        <v>CONECTOR H ITEM 1 CAA 13-34 / 13-34MM2  </v>
      </c>
      <c r="D439" s="92" t="str">
        <f>'ITEM 10'!C33</f>
        <v>PC   </v>
      </c>
      <c r="E439" s="92">
        <f>'ITEM 10'!D33</f>
        <v>2</v>
      </c>
      <c r="F439" s="92"/>
      <c r="G439" s="64"/>
      <c r="H439" s="25"/>
    </row>
    <row r="440" spans="1:8" ht="15">
      <c r="A440" s="60" t="s">
        <v>611</v>
      </c>
      <c r="B440" s="61"/>
      <c r="C440" s="84" t="str">
        <f>'ITEM 10'!B34</f>
        <v>CONECTOR H ITEM 2 CAA 27-54 / 13-34MM2  </v>
      </c>
      <c r="D440" s="92" t="str">
        <f>'ITEM 10'!C34</f>
        <v>PC   </v>
      </c>
      <c r="E440" s="92">
        <f>'ITEM 10'!D34</f>
        <v>10</v>
      </c>
      <c r="F440" s="92"/>
      <c r="G440" s="64"/>
      <c r="H440" s="25"/>
    </row>
    <row r="441" spans="1:8" ht="15">
      <c r="A441" s="60" t="s">
        <v>612</v>
      </c>
      <c r="B441" s="61"/>
      <c r="C441" s="84" t="str">
        <f>'ITEM 10'!B35</f>
        <v>CONECTOR H ITEM 3 CAA 42-67/ 42-67MM2   </v>
      </c>
      <c r="D441" s="92" t="str">
        <f>'ITEM 10'!C35</f>
        <v>PC   </v>
      </c>
      <c r="E441" s="92">
        <f>'ITEM 10'!D35</f>
        <v>1</v>
      </c>
      <c r="F441" s="92"/>
      <c r="G441" s="64"/>
      <c r="H441" s="25"/>
    </row>
    <row r="442" spans="1:8" ht="15">
      <c r="A442" s="60" t="s">
        <v>613</v>
      </c>
      <c r="B442" s="61"/>
      <c r="C442" s="84" t="str">
        <f>'ITEM 10'!B36</f>
        <v>CONECTOR PERFURAÇÃO 35-120/1,5MM2       </v>
      </c>
      <c r="D442" s="92" t="str">
        <f>'ITEM 10'!C36</f>
        <v>PC   </v>
      </c>
      <c r="E442" s="92">
        <f>'ITEM 10'!D36</f>
        <v>14</v>
      </c>
      <c r="F442" s="92"/>
      <c r="G442" s="64"/>
      <c r="H442" s="25"/>
    </row>
    <row r="443" spans="1:8" ht="15">
      <c r="A443" s="60" t="s">
        <v>614</v>
      </c>
      <c r="B443" s="61"/>
      <c r="C443" s="84" t="str">
        <f>'ITEM 10'!B37</f>
        <v>CONECTOR TERM COMP  16MM2               </v>
      </c>
      <c r="D443" s="92" t="str">
        <f>'ITEM 10'!C37</f>
        <v>PC   </v>
      </c>
      <c r="E443" s="92">
        <f>'ITEM 10'!D37</f>
        <v>3</v>
      </c>
      <c r="F443" s="92"/>
      <c r="G443" s="64"/>
      <c r="H443" s="25"/>
    </row>
    <row r="444" spans="1:8" ht="15">
      <c r="A444" s="60" t="s">
        <v>615</v>
      </c>
      <c r="B444" s="61"/>
      <c r="C444" s="84" t="str">
        <f>'ITEM 10'!B38</f>
        <v>CONECTOR TERM COMP CB ACO 6.4MM 1 FURO  </v>
      </c>
      <c r="D444" s="92" t="str">
        <f>'ITEM 10'!C38</f>
        <v>PC   </v>
      </c>
      <c r="E444" s="92">
        <f>'ITEM 10'!D38</f>
        <v>2</v>
      </c>
      <c r="F444" s="92"/>
      <c r="G444" s="64"/>
      <c r="H444" s="25"/>
    </row>
    <row r="445" spans="1:8" ht="15">
      <c r="A445" s="60" t="s">
        <v>616</v>
      </c>
      <c r="B445" s="61"/>
      <c r="C445" s="84" t="str">
        <f>'ITEM 10'!B39</f>
        <v>CURVA ACO 90  25MM 1P                   </v>
      </c>
      <c r="D445" s="92" t="str">
        <f>'ITEM 10'!C39</f>
        <v>PC   </v>
      </c>
      <c r="E445" s="92">
        <f>'ITEM 10'!D39</f>
        <v>3</v>
      </c>
      <c r="F445" s="92"/>
      <c r="G445" s="64"/>
      <c r="H445" s="25"/>
    </row>
    <row r="446" spans="1:8" ht="15">
      <c r="A446" s="60" t="s">
        <v>617</v>
      </c>
      <c r="B446" s="61"/>
      <c r="C446" s="84" t="str">
        <f>'ITEM 10'!B40</f>
        <v>CURVA ACO 90  60MM 2.1/2P               </v>
      </c>
      <c r="D446" s="92" t="str">
        <f>'ITEM 10'!C40</f>
        <v>PC   </v>
      </c>
      <c r="E446" s="92">
        <f>'ITEM 10'!D40</f>
        <v>2</v>
      </c>
      <c r="F446" s="92"/>
      <c r="G446" s="64"/>
      <c r="H446" s="25"/>
    </row>
    <row r="447" spans="1:8" ht="15">
      <c r="A447" s="60" t="s">
        <v>618</v>
      </c>
      <c r="B447" s="61"/>
      <c r="C447" s="84" t="str">
        <f>'ITEM 10'!B41</f>
        <v>DISJ TERMOMAG BIPOLAR  40A              </v>
      </c>
      <c r="D447" s="92" t="str">
        <f>'ITEM 10'!C41</f>
        <v>PC   </v>
      </c>
      <c r="E447" s="92">
        <f>'ITEM 10'!D41</f>
        <v>1</v>
      </c>
      <c r="F447" s="92"/>
      <c r="G447" s="64"/>
      <c r="H447" s="25"/>
    </row>
    <row r="448" spans="1:8" ht="15">
      <c r="A448" s="60" t="s">
        <v>619</v>
      </c>
      <c r="B448" s="61"/>
      <c r="C448" s="84" t="str">
        <f>'ITEM 10'!B42</f>
        <v>ELETRODUTO ACO ZINCADO  25MM 1P C/LUVA  </v>
      </c>
      <c r="D448" s="92" t="str">
        <f>'ITEM 10'!C42</f>
        <v>PC   </v>
      </c>
      <c r="E448" s="92">
        <f>'ITEM 10'!D42</f>
        <v>8</v>
      </c>
      <c r="F448" s="92"/>
      <c r="G448" s="64"/>
      <c r="H448" s="25"/>
    </row>
    <row r="449" spans="1:8" ht="15">
      <c r="A449" s="60" t="s">
        <v>620</v>
      </c>
      <c r="B449" s="61"/>
      <c r="C449" s="84" t="str">
        <f>'ITEM 10'!B43</f>
        <v>ELETRODUTO ACO ZINCADO  65MM 2.1/2      </v>
      </c>
      <c r="D449" s="92" t="str">
        <f>'ITEM 10'!C43</f>
        <v>PC   </v>
      </c>
      <c r="E449" s="92">
        <f>'ITEM 10'!D43</f>
        <v>4</v>
      </c>
      <c r="F449" s="92"/>
      <c r="G449" s="64"/>
      <c r="H449" s="25"/>
    </row>
    <row r="450" spans="1:8" ht="15">
      <c r="A450" s="60" t="s">
        <v>621</v>
      </c>
      <c r="B450" s="61"/>
      <c r="C450" s="84" t="str">
        <f>'ITEM 10'!B44</f>
        <v>ELETRODUTO CORRUGADO PEAD ABNT  63MM 2" </v>
      </c>
      <c r="D450" s="92" t="str">
        <f>'ITEM 10'!C44</f>
        <v>M    </v>
      </c>
      <c r="E450" s="92">
        <f>'ITEM 10'!D44</f>
        <v>290</v>
      </c>
      <c r="F450" s="92"/>
      <c r="G450" s="64"/>
      <c r="H450" s="25"/>
    </row>
    <row r="451" spans="1:8" ht="15">
      <c r="A451" s="60" t="s">
        <v>622</v>
      </c>
      <c r="B451" s="61"/>
      <c r="C451" s="84" t="str">
        <f>'ITEM 10'!B45</f>
        <v>FITA ADESIVA ISOLANTE PRETA             </v>
      </c>
      <c r="D451" s="92" t="str">
        <f>'ITEM 10'!C45</f>
        <v>RL   </v>
      </c>
      <c r="E451" s="92">
        <f>'ITEM 10'!D45</f>
        <v>25</v>
      </c>
      <c r="F451" s="92"/>
      <c r="G451" s="64"/>
      <c r="H451" s="25"/>
    </row>
    <row r="452" spans="1:8" ht="15">
      <c r="A452" s="60" t="s">
        <v>623</v>
      </c>
      <c r="B452" s="61"/>
      <c r="C452" s="84" t="str">
        <f>'ITEM 10'!B46</f>
        <v>FITA ISOLANTE AUTOFUSAO 19MMX10M        </v>
      </c>
      <c r="D452" s="92" t="str">
        <f>'ITEM 10'!C46</f>
        <v>RL   </v>
      </c>
      <c r="E452" s="92">
        <f>'ITEM 10'!D46</f>
        <v>25</v>
      </c>
      <c r="F452" s="92"/>
      <c r="G452" s="64"/>
      <c r="H452" s="25"/>
    </row>
    <row r="453" spans="1:8" ht="15">
      <c r="A453" s="60" t="s">
        <v>624</v>
      </c>
      <c r="B453" s="61"/>
      <c r="C453" s="84" t="str">
        <f>'ITEM 10'!B47</f>
        <v>HASTE ATERRAMENTO 2400MM ACO            </v>
      </c>
      <c r="D453" s="92" t="str">
        <f>'ITEM 10'!C47</f>
        <v>PC   </v>
      </c>
      <c r="E453" s="92">
        <f>'ITEM 10'!D47</f>
        <v>2</v>
      </c>
      <c r="F453" s="92"/>
      <c r="G453" s="64"/>
      <c r="H453" s="25"/>
    </row>
    <row r="454" spans="1:8" ht="15">
      <c r="A454" s="60" t="s">
        <v>625</v>
      </c>
      <c r="B454" s="61"/>
      <c r="C454" s="84" t="str">
        <f>'ITEM 10'!B48</f>
        <v>IDENTIFICADOR DE FASE A                 </v>
      </c>
      <c r="D454" s="92" t="str">
        <f>'ITEM 10'!C48</f>
        <v>PC   </v>
      </c>
      <c r="E454" s="92">
        <f>'ITEM 10'!D48</f>
        <v>6</v>
      </c>
      <c r="F454" s="92"/>
      <c r="G454" s="64"/>
      <c r="H454" s="25"/>
    </row>
    <row r="455" spans="1:8" ht="15">
      <c r="A455" s="60" t="s">
        <v>626</v>
      </c>
      <c r="B455" s="61"/>
      <c r="C455" s="84" t="str">
        <f>'ITEM 10'!B49</f>
        <v>IDENTIFICADOR DE FASE B                 </v>
      </c>
      <c r="D455" s="92" t="str">
        <f>'ITEM 10'!C49</f>
        <v>PC   </v>
      </c>
      <c r="E455" s="92">
        <f>'ITEM 10'!D49</f>
        <v>6</v>
      </c>
      <c r="F455" s="92"/>
      <c r="G455" s="64"/>
      <c r="H455" s="25"/>
    </row>
    <row r="456" spans="1:8" ht="15">
      <c r="A456" s="60" t="s">
        <v>627</v>
      </c>
      <c r="B456" s="61"/>
      <c r="C456" s="84" t="str">
        <f>'ITEM 10'!B50</f>
        <v>LAMPADA VS 100W AP E-40 TUBULAR         </v>
      </c>
      <c r="D456" s="92" t="str">
        <f>'ITEM 10'!C50</f>
        <v>PC   </v>
      </c>
      <c r="E456" s="92">
        <f>'ITEM 10'!D50</f>
        <v>4</v>
      </c>
      <c r="F456" s="92"/>
      <c r="G456" s="64"/>
      <c r="H456" s="25"/>
    </row>
    <row r="457" spans="1:8" ht="15">
      <c r="A457" s="60" t="s">
        <v>628</v>
      </c>
      <c r="B457" s="61"/>
      <c r="C457" s="84" t="str">
        <f>'ITEM 10'!B51</f>
        <v>LAMPADA VS 150W AP E-40 TUBULAR         </v>
      </c>
      <c r="D457" s="92" t="str">
        <f>'ITEM 10'!C51</f>
        <v>PC   </v>
      </c>
      <c r="E457" s="92">
        <f>'ITEM 10'!D51</f>
        <v>17</v>
      </c>
      <c r="F457" s="92"/>
      <c r="G457" s="64"/>
      <c r="H457" s="25"/>
    </row>
    <row r="458" spans="1:8" ht="15">
      <c r="A458" s="60" t="s">
        <v>629</v>
      </c>
      <c r="B458" s="61"/>
      <c r="C458" s="84" t="str">
        <f>'ITEM 10'!B52</f>
        <v>LUMINARIA C/EQUIP VS100W VIDRO PLANO    </v>
      </c>
      <c r="D458" s="92" t="str">
        <f>'ITEM 10'!C52</f>
        <v>PC   </v>
      </c>
      <c r="E458" s="92">
        <f>'ITEM 10'!D52</f>
        <v>4</v>
      </c>
      <c r="F458" s="92"/>
      <c r="G458" s="64"/>
      <c r="H458" s="25"/>
    </row>
    <row r="459" spans="1:8" ht="15">
      <c r="A459" s="60" t="s">
        <v>630</v>
      </c>
      <c r="B459" s="61"/>
      <c r="C459" s="84" t="str">
        <f>'ITEM 10'!B53</f>
        <v>LUMINARIA C/EQUIP VS150W TUBULAR - VIDRO</v>
      </c>
      <c r="D459" s="92" t="str">
        <f>'ITEM 10'!C53</f>
        <v>PC   </v>
      </c>
      <c r="E459" s="92">
        <f>'ITEM 10'!D53</f>
        <v>17</v>
      </c>
      <c r="F459" s="92"/>
      <c r="G459" s="64"/>
      <c r="H459" s="25"/>
    </row>
    <row r="460" spans="1:8" ht="15">
      <c r="A460" s="60" t="s">
        <v>631</v>
      </c>
      <c r="B460" s="61"/>
      <c r="C460" s="84" t="str">
        <f>'ITEM 10'!B54</f>
        <v>MASSA CALAFETAR (3M)                    </v>
      </c>
      <c r="D460" s="92" t="str">
        <f>'ITEM 10'!C54</f>
        <v>PC   </v>
      </c>
      <c r="E460" s="92">
        <f>'ITEM 10'!D54</f>
        <v>2</v>
      </c>
      <c r="F460" s="92"/>
      <c r="G460" s="64"/>
      <c r="H460" s="25"/>
    </row>
    <row r="461" spans="1:8" ht="15">
      <c r="A461" s="60" t="s">
        <v>632</v>
      </c>
      <c r="B461" s="61"/>
      <c r="C461" s="84" t="str">
        <f>'ITEM 10'!B55</f>
        <v>OLHAL P/ PARAFUSO CL 50KN               </v>
      </c>
      <c r="D461" s="92" t="str">
        <f>'ITEM 10'!C55</f>
        <v>PC   </v>
      </c>
      <c r="E461" s="92">
        <f>'ITEM 10'!D55</f>
        <v>7</v>
      </c>
      <c r="F461" s="92"/>
      <c r="G461" s="64"/>
      <c r="H461" s="25"/>
    </row>
    <row r="462" spans="1:8" ht="15">
      <c r="A462" s="60" t="s">
        <v>633</v>
      </c>
      <c r="B462" s="61"/>
      <c r="C462" s="84" t="str">
        <f>'ITEM 10'!B56</f>
        <v>PARAFUSO CABECA ABAULADA M16X 45MM      </v>
      </c>
      <c r="D462" s="92" t="str">
        <f>'ITEM 10'!C56</f>
        <v>PC   </v>
      </c>
      <c r="E462" s="92">
        <f>'ITEM 10'!D56</f>
        <v>11</v>
      </c>
      <c r="F462" s="92"/>
      <c r="G462" s="64"/>
      <c r="H462" s="25"/>
    </row>
    <row r="463" spans="1:8" ht="15">
      <c r="A463" s="60" t="s">
        <v>634</v>
      </c>
      <c r="B463" s="61"/>
      <c r="C463" s="84" t="str">
        <f>'ITEM 10'!B57</f>
        <v>PARAFUSO CABECA ABAULADA M16X 70MM      </v>
      </c>
      <c r="D463" s="92" t="str">
        <f>'ITEM 10'!C57</f>
        <v>PC   </v>
      </c>
      <c r="E463" s="92">
        <f>'ITEM 10'!D57</f>
        <v>21</v>
      </c>
      <c r="F463" s="92"/>
      <c r="G463" s="64"/>
      <c r="H463" s="25"/>
    </row>
    <row r="464" spans="1:8" ht="15">
      <c r="A464" s="60" t="s">
        <v>635</v>
      </c>
      <c r="B464" s="61"/>
      <c r="C464" s="84" t="str">
        <f>'ITEM 10'!B58</f>
        <v>PARAFUSO CABECA QUADRADA M16X250MM      </v>
      </c>
      <c r="D464" s="92" t="str">
        <f>'ITEM 10'!C58</f>
        <v>PC   </v>
      </c>
      <c r="E464" s="92">
        <f>'ITEM 10'!D58</f>
        <v>9</v>
      </c>
      <c r="F464" s="92"/>
      <c r="G464" s="64"/>
      <c r="H464" s="25"/>
    </row>
    <row r="465" spans="1:8" ht="15">
      <c r="A465" s="60" t="s">
        <v>636</v>
      </c>
      <c r="B465" s="61"/>
      <c r="C465" s="84" t="str">
        <f>'ITEM 10'!B59</f>
        <v>POSTE CONCRETO CIRCULAR 11M   300DAN    </v>
      </c>
      <c r="D465" s="92" t="str">
        <f>'ITEM 10'!C59</f>
        <v>PC   </v>
      </c>
      <c r="E465" s="92">
        <f>'ITEM 10'!D59</f>
        <v>1</v>
      </c>
      <c r="F465" s="92"/>
      <c r="G465" s="64"/>
      <c r="H465" s="25"/>
    </row>
    <row r="466" spans="1:8" ht="15">
      <c r="A466" s="60" t="s">
        <v>637</v>
      </c>
      <c r="B466" s="61"/>
      <c r="C466" s="84" t="str">
        <f>'ITEM 10'!B60</f>
        <v>POSTE CONCRETO RC IP 11.5M 150DAN       </v>
      </c>
      <c r="D466" s="92" t="str">
        <f>'ITEM 10'!C60</f>
        <v>PC   </v>
      </c>
      <c r="E466" s="92">
        <f>'ITEM 10'!D60</f>
        <v>13</v>
      </c>
      <c r="F466" s="92"/>
      <c r="G466" s="64"/>
      <c r="H466" s="25"/>
    </row>
    <row r="467" spans="1:8" ht="15">
      <c r="A467" s="60" t="s">
        <v>638</v>
      </c>
      <c r="B467" s="61"/>
      <c r="C467" s="84" t="str">
        <f>'ITEM 10'!B61</f>
        <v>RELE FOTOELETRONICO                     </v>
      </c>
      <c r="D467" s="92" t="str">
        <f>'ITEM 10'!C61</f>
        <v>PC   </v>
      </c>
      <c r="E467" s="92">
        <f>'ITEM 10'!D61</f>
        <v>21</v>
      </c>
      <c r="F467" s="92"/>
      <c r="G467" s="64"/>
      <c r="H467" s="25"/>
    </row>
    <row r="468" spans="1:8" ht="15">
      <c r="A468" s="60" t="s">
        <v>639</v>
      </c>
      <c r="B468" s="61"/>
      <c r="C468" s="84" t="str">
        <f>'ITEM 10'!B62</f>
        <v>SAPATILHA                               </v>
      </c>
      <c r="D468" s="92" t="str">
        <f>'ITEM 10'!C62</f>
        <v>PC   </v>
      </c>
      <c r="E468" s="92">
        <f>'ITEM 10'!D62</f>
        <v>3</v>
      </c>
      <c r="F468" s="92"/>
      <c r="G468" s="64"/>
      <c r="H468" s="25"/>
    </row>
    <row r="469" spans="1:8" ht="15">
      <c r="A469" s="60" t="s">
        <v>640</v>
      </c>
      <c r="B469" s="61"/>
      <c r="C469" s="84" t="str">
        <f>'ITEM 10'!B63</f>
        <v>SUPORTE 1 LUMINARIA PT RC\ACO           </v>
      </c>
      <c r="D469" s="92" t="str">
        <f>'ITEM 10'!C63</f>
        <v>PC   </v>
      </c>
      <c r="E469" s="92">
        <f>'ITEM 10'!D63</f>
        <v>10</v>
      </c>
      <c r="F469" s="92"/>
      <c r="G469" s="64"/>
      <c r="H469" s="25"/>
    </row>
    <row r="470" spans="1:8" ht="15">
      <c r="A470" s="60" t="s">
        <v>641</v>
      </c>
      <c r="B470" s="61"/>
      <c r="C470" s="84" t="str">
        <f>'ITEM 10'!B64</f>
        <v>SUPORTE 2 LUMINARIA PT RC\ACO           </v>
      </c>
      <c r="D470" s="92" t="str">
        <f>'ITEM 10'!C64</f>
        <v>PC   </v>
      </c>
      <c r="E470" s="92">
        <f>'ITEM 10'!D64</f>
        <v>3</v>
      </c>
      <c r="F470" s="92"/>
      <c r="G470" s="64"/>
      <c r="H470" s="25"/>
    </row>
    <row r="471" spans="1:8" ht="15">
      <c r="A471" s="60" t="s">
        <v>642</v>
      </c>
      <c r="B471" s="61"/>
      <c r="C471" s="84" t="str">
        <f>'ITEM 10'!B65</f>
        <v>TAMPA ARTIC COM ARO CAIXA ZA            </v>
      </c>
      <c r="D471" s="92" t="str">
        <f>'ITEM 10'!C65</f>
        <v>PC   </v>
      </c>
      <c r="E471" s="92">
        <f>'ITEM 10'!D65</f>
        <v>10</v>
      </c>
      <c r="F471" s="92"/>
      <c r="G471" s="64"/>
      <c r="H471" s="25"/>
    </row>
    <row r="472" spans="1:8" ht="15">
      <c r="A472" s="60" t="s">
        <v>643</v>
      </c>
      <c r="B472" s="61"/>
      <c r="C472" s="84" t="str">
        <f>'ITEM 10'!B66</f>
        <v>TAMPA ARTIC COM ARO CAIXA ZB PASSEIO    </v>
      </c>
      <c r="D472" s="92" t="str">
        <f>'ITEM 10'!C66</f>
        <v>PC   </v>
      </c>
      <c r="E472" s="92">
        <f>'ITEM 10'!D66</f>
        <v>4</v>
      </c>
      <c r="F472" s="92"/>
      <c r="G472" s="64"/>
      <c r="H472" s="25"/>
    </row>
    <row r="473" spans="1:8" ht="15">
      <c r="A473" s="60" t="s">
        <v>644</v>
      </c>
      <c r="B473" s="61"/>
      <c r="C473" s="84" t="str">
        <f>'ITEM 10'!B67</f>
        <v>TIJOLO FURADO 8 FUROS                   </v>
      </c>
      <c r="D473" s="92" t="str">
        <f>'ITEM 10'!C67</f>
        <v>PC   </v>
      </c>
      <c r="E473" s="92">
        <f>'ITEM 10'!D67</f>
        <v>8</v>
      </c>
      <c r="F473" s="92"/>
      <c r="G473" s="64"/>
      <c r="H473" s="25"/>
    </row>
    <row r="474" spans="1:8" ht="15">
      <c r="A474" s="60"/>
      <c r="B474" s="61"/>
      <c r="C474" s="65" t="str">
        <f>C408</f>
        <v>TOTAL DO ITEM</v>
      </c>
      <c r="D474" s="92"/>
      <c r="E474" s="92"/>
      <c r="F474" s="92"/>
      <c r="G474" s="66"/>
      <c r="H474" s="25"/>
    </row>
    <row r="475" spans="1:8" ht="30">
      <c r="A475" s="67">
        <v>12</v>
      </c>
      <c r="B475" s="61"/>
      <c r="C475" s="68" t="s">
        <v>645</v>
      </c>
      <c r="D475" s="92"/>
      <c r="E475" s="92"/>
      <c r="F475" s="92"/>
      <c r="G475" s="64"/>
      <c r="H475" s="25"/>
    </row>
    <row r="476" spans="1:8" ht="15">
      <c r="A476" s="60" t="s">
        <v>646</v>
      </c>
      <c r="B476" s="61"/>
      <c r="C476" s="84" t="str">
        <f>'ITEM 11'!B4</f>
        <v>ALCA CONECTOR ESTRIBO ABERTA            </v>
      </c>
      <c r="D476" s="92" t="str">
        <f>'ITEM 11'!C4</f>
        <v>PC   </v>
      </c>
      <c r="E476" s="92">
        <f>'ITEM 11'!D4</f>
        <v>2</v>
      </c>
      <c r="F476" s="92"/>
      <c r="G476" s="64"/>
      <c r="H476" s="25"/>
    </row>
    <row r="477" spans="1:8" ht="15">
      <c r="A477" s="60" t="s">
        <v>647</v>
      </c>
      <c r="B477" s="61"/>
      <c r="C477" s="84" t="str">
        <f>'ITEM 11'!B5</f>
        <v>ALCA PREF CB CA/CAL  70MM2 MULTIPLEX    </v>
      </c>
      <c r="D477" s="92" t="str">
        <f>'ITEM 11'!C5</f>
        <v>PC   </v>
      </c>
      <c r="E477" s="92">
        <f>'ITEM 11'!D5</f>
        <v>2</v>
      </c>
      <c r="F477" s="92"/>
      <c r="G477" s="64"/>
      <c r="H477" s="25"/>
    </row>
    <row r="478" spans="1:8" ht="15">
      <c r="A478" s="60" t="s">
        <v>648</v>
      </c>
      <c r="B478" s="61"/>
      <c r="C478" s="84" t="str">
        <f>'ITEM 11'!B6</f>
        <v>ARRUELA QUADRADA 38X18X3MM              </v>
      </c>
      <c r="D478" s="92" t="str">
        <f>'ITEM 11'!C6</f>
        <v>PC   </v>
      </c>
      <c r="E478" s="92">
        <f>'ITEM 11'!D6</f>
        <v>4</v>
      </c>
      <c r="F478" s="92"/>
      <c r="G478" s="64"/>
      <c r="H478" s="25"/>
    </row>
    <row r="479" spans="1:8" ht="15">
      <c r="A479" s="60" t="s">
        <v>649</v>
      </c>
      <c r="B479" s="61"/>
      <c r="C479" s="84" t="str">
        <f>'ITEM 11'!B7</f>
        <v>BRACADEIRA PLASTICA CABO MULTIPLEXADO   </v>
      </c>
      <c r="D479" s="92" t="str">
        <f>'ITEM 11'!C7</f>
        <v>PC   </v>
      </c>
      <c r="E479" s="92">
        <f>'ITEM 11'!D7</f>
        <v>6</v>
      </c>
      <c r="F479" s="92"/>
      <c r="G479" s="64"/>
      <c r="H479" s="25"/>
    </row>
    <row r="480" spans="1:8" ht="15">
      <c r="A480" s="60" t="s">
        <v>650</v>
      </c>
      <c r="B480" s="61"/>
      <c r="C480" s="84" t="str">
        <f>'ITEM 11'!B8</f>
        <v>BRACO IP TIPO MEDIO                     </v>
      </c>
      <c r="D480" s="92" t="str">
        <f>'ITEM 11'!C8</f>
        <v>PC   </v>
      </c>
      <c r="E480" s="92">
        <f>'ITEM 11'!D8</f>
        <v>1</v>
      </c>
      <c r="F480" s="92"/>
      <c r="G480" s="64"/>
      <c r="H480" s="25"/>
    </row>
    <row r="481" spans="1:8" ht="15">
      <c r="A481" s="60" t="s">
        <v>651</v>
      </c>
      <c r="B481" s="61"/>
      <c r="C481" s="84" t="str">
        <f>'ITEM 11'!B9</f>
        <v>CABO ACO 6,4MM SM 7 FIOS ZINC           </v>
      </c>
      <c r="D481" s="92" t="str">
        <f>'ITEM 11'!C9</f>
        <v>KG   </v>
      </c>
      <c r="E481" s="92">
        <f>'ITEM 11'!D9</f>
        <v>2.4</v>
      </c>
      <c r="F481" s="92"/>
      <c r="G481" s="64"/>
      <c r="H481" s="25"/>
    </row>
    <row r="482" spans="1:8" ht="15">
      <c r="A482" s="60" t="s">
        <v>652</v>
      </c>
      <c r="B482" s="61"/>
      <c r="C482" s="84" t="str">
        <f>'ITEM 11'!B10</f>
        <v>CABO CU XLPE 1X 1,5MM2 1KV              </v>
      </c>
      <c r="D482" s="92" t="str">
        <f>'ITEM 11'!C10</f>
        <v>M1   </v>
      </c>
      <c r="E482" s="92">
        <f>'ITEM 11'!D10</f>
        <v>11</v>
      </c>
      <c r="F482" s="92"/>
      <c r="G482" s="64"/>
      <c r="H482" s="25"/>
    </row>
    <row r="483" spans="1:8" ht="15">
      <c r="A483" s="60" t="s">
        <v>653</v>
      </c>
      <c r="B483" s="61"/>
      <c r="C483" s="84" t="str">
        <f>'ITEM 11'!B11</f>
        <v>CABO QUADRUPLEX CA 3X1X 70+70MM2 1KV    </v>
      </c>
      <c r="D483" s="92" t="str">
        <f>'ITEM 11'!C11</f>
        <v>M1   </v>
      </c>
      <c r="E483" s="92">
        <f>'ITEM 11'!D11</f>
        <v>45</v>
      </c>
      <c r="F483" s="92"/>
      <c r="G483" s="64"/>
      <c r="H483" s="25"/>
    </row>
    <row r="484" spans="1:8" ht="15">
      <c r="A484" s="60" t="s">
        <v>654</v>
      </c>
      <c r="B484" s="61"/>
      <c r="C484" s="84" t="str">
        <f>'ITEM 11'!B12</f>
        <v>CINTA ACO D 200MM                       </v>
      </c>
      <c r="D484" s="92" t="str">
        <f>'ITEM 11'!C12</f>
        <v>PC   </v>
      </c>
      <c r="E484" s="92">
        <f>'ITEM 11'!D12</f>
        <v>1</v>
      </c>
      <c r="F484" s="92"/>
      <c r="G484" s="64"/>
      <c r="H484" s="25"/>
    </row>
    <row r="485" spans="1:8" ht="15">
      <c r="A485" s="60" t="s">
        <v>655</v>
      </c>
      <c r="B485" s="61"/>
      <c r="C485" s="84" t="str">
        <f>'ITEM 11'!B13</f>
        <v>CINTA ACO D 210MM                       </v>
      </c>
      <c r="D485" s="92" t="str">
        <f>'ITEM 11'!C13</f>
        <v>PC   </v>
      </c>
      <c r="E485" s="92">
        <f>'ITEM 11'!D13</f>
        <v>1</v>
      </c>
      <c r="F485" s="92"/>
      <c r="G485" s="64"/>
      <c r="H485" s="25"/>
    </row>
    <row r="486" spans="1:8" ht="15">
      <c r="A486" s="60" t="s">
        <v>656</v>
      </c>
      <c r="B486" s="61"/>
      <c r="C486" s="84" t="str">
        <f>'ITEM 11'!B14</f>
        <v>CONECTOR ATERRAMENTO DE FERRAGEM        </v>
      </c>
      <c r="D486" s="92" t="str">
        <f>'ITEM 11'!C14</f>
        <v>PC   </v>
      </c>
      <c r="E486" s="92">
        <f>'ITEM 11'!D14</f>
        <v>3</v>
      </c>
      <c r="F486" s="92"/>
      <c r="G486" s="64"/>
      <c r="H486" s="25"/>
    </row>
    <row r="487" spans="1:8" ht="15">
      <c r="A487" s="60" t="s">
        <v>657</v>
      </c>
      <c r="B487" s="61"/>
      <c r="C487" s="84" t="str">
        <f>'ITEM 11'!B15</f>
        <v>CONECTOR DER CUNHA CU ITEM 1            </v>
      </c>
      <c r="D487" s="92" t="str">
        <f>'ITEM 11'!C15</f>
        <v>PC   </v>
      </c>
      <c r="E487" s="92">
        <f>'ITEM 11'!D15</f>
        <v>1</v>
      </c>
      <c r="F487" s="92"/>
      <c r="G487" s="64"/>
      <c r="H487" s="25"/>
    </row>
    <row r="488" spans="1:8" ht="15">
      <c r="A488" s="60" t="s">
        <v>658</v>
      </c>
      <c r="B488" s="61"/>
      <c r="C488" s="84" t="str">
        <f>'ITEM 11'!B16</f>
        <v>CONECTOR H ITEM 1 CAA 13-34 / 13-34MM2  </v>
      </c>
      <c r="D488" s="92" t="str">
        <f>'ITEM 11'!C16</f>
        <v>PC   </v>
      </c>
      <c r="E488" s="92">
        <f>'ITEM 11'!D16</f>
        <v>2</v>
      </c>
      <c r="F488" s="92"/>
      <c r="G488" s="64"/>
      <c r="H488" s="25"/>
    </row>
    <row r="489" spans="1:8" ht="15">
      <c r="A489" s="60" t="s">
        <v>659</v>
      </c>
      <c r="B489" s="61"/>
      <c r="C489" s="84" t="str">
        <f>'ITEM 11'!B17</f>
        <v>CONECTOR H ITEM 2 CAA 27-54 / 13-34MM2  </v>
      </c>
      <c r="D489" s="92" t="str">
        <f>'ITEM 11'!C17</f>
        <v>PC   </v>
      </c>
      <c r="E489" s="92">
        <f>'ITEM 11'!D17</f>
        <v>3</v>
      </c>
      <c r="F489" s="92"/>
      <c r="G489" s="64"/>
      <c r="H489" s="25"/>
    </row>
    <row r="490" spans="1:8" ht="15">
      <c r="A490" s="60" t="s">
        <v>660</v>
      </c>
      <c r="B490" s="61"/>
      <c r="C490" s="84" t="str">
        <f>'ITEM 11'!B18</f>
        <v>CONECTOR H ITEM 3 CAA 42-67/ 42-67MM2   </v>
      </c>
      <c r="D490" s="92" t="str">
        <f>'ITEM 11'!C18</f>
        <v>PC   </v>
      </c>
      <c r="E490" s="92">
        <f>'ITEM 11'!D18</f>
        <v>1</v>
      </c>
      <c r="F490" s="92"/>
      <c r="G490" s="64"/>
      <c r="H490" s="25"/>
    </row>
    <row r="491" spans="1:8" ht="15">
      <c r="A491" s="60" t="s">
        <v>661</v>
      </c>
      <c r="B491" s="61"/>
      <c r="C491" s="84" t="str">
        <f>'ITEM 11'!B19</f>
        <v>CONECTOR PERFURAÇÃO 10-70/6-35MM2       </v>
      </c>
      <c r="D491" s="92" t="str">
        <f>'ITEM 11'!C19</f>
        <v>PC   </v>
      </c>
      <c r="E491" s="92">
        <f>'ITEM 11'!D19</f>
        <v>4</v>
      </c>
      <c r="F491" s="92"/>
      <c r="G491" s="64"/>
      <c r="H491" s="25"/>
    </row>
    <row r="492" spans="1:8" ht="15">
      <c r="A492" s="60" t="s">
        <v>662</v>
      </c>
      <c r="B492" s="61"/>
      <c r="C492" s="84" t="str">
        <f>'ITEM 11'!B20</f>
        <v>CONECTOR PERFURAÇÃO 35-120/1,5MM2       </v>
      </c>
      <c r="D492" s="92" t="str">
        <f>'ITEM 11'!C20</f>
        <v>PC   </v>
      </c>
      <c r="E492" s="92">
        <f>'ITEM 11'!D20</f>
        <v>4</v>
      </c>
      <c r="F492" s="92"/>
      <c r="G492" s="64"/>
      <c r="H492" s="25"/>
    </row>
    <row r="493" spans="1:8" ht="15">
      <c r="A493" s="60" t="s">
        <v>663</v>
      </c>
      <c r="B493" s="61"/>
      <c r="C493" s="84" t="str">
        <f>'ITEM 11'!B21</f>
        <v>HASTE ATERRAMENTO 2400MM ACO            </v>
      </c>
      <c r="D493" s="92" t="str">
        <f>'ITEM 11'!C21</f>
        <v>PC   </v>
      </c>
      <c r="E493" s="92">
        <f>'ITEM 11'!D21</f>
        <v>2</v>
      </c>
      <c r="F493" s="92"/>
      <c r="G493" s="64"/>
      <c r="H493" s="25"/>
    </row>
    <row r="494" spans="1:8" ht="15">
      <c r="A494" s="60" t="s">
        <v>664</v>
      </c>
      <c r="B494" s="61"/>
      <c r="C494" s="84" t="str">
        <f>'ITEM 11'!B22</f>
        <v>IDENTIFICADOR DE FASE A                 </v>
      </c>
      <c r="D494" s="92" t="str">
        <f>'ITEM 11'!C22</f>
        <v>PC   </v>
      </c>
      <c r="E494" s="92">
        <f>'ITEM 11'!D22</f>
        <v>1</v>
      </c>
      <c r="F494" s="92"/>
      <c r="G494" s="64"/>
      <c r="H494" s="25"/>
    </row>
    <row r="495" spans="1:8" ht="15">
      <c r="A495" s="60" t="s">
        <v>665</v>
      </c>
      <c r="B495" s="61"/>
      <c r="C495" s="84" t="str">
        <f>'ITEM 11'!B23</f>
        <v>IDENTIFICADOR DE FASE B                 </v>
      </c>
      <c r="D495" s="92" t="str">
        <f>'ITEM 11'!C23</f>
        <v>PC   </v>
      </c>
      <c r="E495" s="92">
        <f>'ITEM 11'!D23</f>
        <v>1</v>
      </c>
      <c r="F495" s="92"/>
      <c r="G495" s="64"/>
      <c r="H495" s="25"/>
    </row>
    <row r="496" spans="1:8" ht="15">
      <c r="A496" s="60" t="s">
        <v>666</v>
      </c>
      <c r="B496" s="61"/>
      <c r="C496" s="84" t="str">
        <f>'ITEM 11'!B24</f>
        <v>LAMPADA VS 100W AP E-40 TUBULAR         </v>
      </c>
      <c r="D496" s="92" t="str">
        <f>'ITEM 11'!C24</f>
        <v>PC   </v>
      </c>
      <c r="E496" s="92">
        <f>'ITEM 11'!D24</f>
        <v>1</v>
      </c>
      <c r="F496" s="92"/>
      <c r="G496" s="64"/>
      <c r="H496" s="25"/>
    </row>
    <row r="497" spans="1:8" ht="15">
      <c r="A497" s="60" t="s">
        <v>667</v>
      </c>
      <c r="B497" s="61"/>
      <c r="C497" s="84" t="str">
        <f>'ITEM 11'!B25</f>
        <v>LUMINARIA C/EQUIP VS100W VIDRO PLANO    </v>
      </c>
      <c r="D497" s="92" t="str">
        <f>'ITEM 11'!C25</f>
        <v>PC   </v>
      </c>
      <c r="E497" s="92">
        <f>'ITEM 11'!D25</f>
        <v>1</v>
      </c>
      <c r="F497" s="92"/>
      <c r="G497" s="64"/>
      <c r="H497" s="25"/>
    </row>
    <row r="498" spans="1:8" ht="15">
      <c r="A498" s="60" t="s">
        <v>668</v>
      </c>
      <c r="B498" s="61"/>
      <c r="C498" s="84" t="str">
        <f>'ITEM 11'!B26</f>
        <v>OLHAL P/ PARAFUSO CL 50KN               </v>
      </c>
      <c r="D498" s="92" t="str">
        <f>'ITEM 11'!C26</f>
        <v>PC   </v>
      </c>
      <c r="E498" s="92">
        <f>'ITEM 11'!D26</f>
        <v>7</v>
      </c>
      <c r="F498" s="92"/>
      <c r="G498" s="64"/>
      <c r="H498" s="25"/>
    </row>
    <row r="499" spans="1:8" ht="15">
      <c r="A499" s="60" t="s">
        <v>669</v>
      </c>
      <c r="B499" s="61"/>
      <c r="C499" s="84" t="str">
        <f>'ITEM 11'!B27</f>
        <v>PARAFUSO CABECA ABAULADA M16X 45MM      </v>
      </c>
      <c r="D499" s="92" t="str">
        <f>'ITEM 11'!C27</f>
        <v>PC   </v>
      </c>
      <c r="E499" s="92">
        <f>'ITEM 11'!D27</f>
        <v>3</v>
      </c>
      <c r="F499" s="92"/>
      <c r="G499" s="64"/>
      <c r="H499" s="25"/>
    </row>
    <row r="500" spans="1:8" ht="15">
      <c r="A500" s="60" t="s">
        <v>670</v>
      </c>
      <c r="B500" s="61"/>
      <c r="C500" s="84" t="str">
        <f>'ITEM 11'!B28</f>
        <v>PARAFUSO CABECA ABAULADA M16X 70MM      </v>
      </c>
      <c r="D500" s="92" t="str">
        <f>'ITEM 11'!C28</f>
        <v>PC   </v>
      </c>
      <c r="E500" s="92">
        <f>'ITEM 11'!D28</f>
        <v>5</v>
      </c>
      <c r="F500" s="92"/>
      <c r="G500" s="64"/>
      <c r="H500" s="25"/>
    </row>
    <row r="501" spans="1:8" ht="15">
      <c r="A501" s="60" t="s">
        <v>671</v>
      </c>
      <c r="B501" s="61"/>
      <c r="C501" s="84" t="str">
        <f>'ITEM 11'!B29</f>
        <v>PARAFUSO CABECA QUADRADA M16X250MM      </v>
      </c>
      <c r="D501" s="92" t="str">
        <f>'ITEM 11'!C29</f>
        <v>PC   </v>
      </c>
      <c r="E501" s="92">
        <f>'ITEM 11'!D29</f>
        <v>7</v>
      </c>
      <c r="F501" s="92"/>
      <c r="G501" s="64"/>
      <c r="H501" s="25"/>
    </row>
    <row r="502" spans="1:8" ht="15">
      <c r="A502" s="60" t="s">
        <v>672</v>
      </c>
      <c r="B502" s="61"/>
      <c r="C502" s="84" t="str">
        <f>'ITEM 11'!B30</f>
        <v>PARAFUSO CABECA QUADRADA M16X300MM      </v>
      </c>
      <c r="D502" s="92" t="str">
        <f>'ITEM 11'!C30</f>
        <v>PC   </v>
      </c>
      <c r="E502" s="92">
        <f>'ITEM 11'!D30</f>
        <v>4</v>
      </c>
      <c r="F502" s="92"/>
      <c r="G502" s="64"/>
      <c r="H502" s="25"/>
    </row>
    <row r="503" spans="1:8" ht="15">
      <c r="A503" s="60" t="s">
        <v>673</v>
      </c>
      <c r="B503" s="61"/>
      <c r="C503" s="84" t="str">
        <f>'ITEM 11'!B31</f>
        <v>POSTE CONCRETO DUPLO T 11M 300DAN       </v>
      </c>
      <c r="D503" s="92" t="str">
        <f>'ITEM 11'!C31</f>
        <v>PC   </v>
      </c>
      <c r="E503" s="92">
        <f>'ITEM 11'!D31</f>
        <v>1</v>
      </c>
      <c r="F503" s="92"/>
      <c r="G503" s="64"/>
      <c r="H503" s="25"/>
    </row>
    <row r="504" spans="1:8" ht="15">
      <c r="A504" s="60" t="s">
        <v>674</v>
      </c>
      <c r="B504" s="61"/>
      <c r="C504" s="84" t="str">
        <f>'ITEM 11'!B32</f>
        <v>RELE FOTOELETRONICO                     </v>
      </c>
      <c r="D504" s="92" t="str">
        <f>'ITEM 11'!C32</f>
        <v>PC   </v>
      </c>
      <c r="E504" s="92">
        <f>'ITEM 11'!D32</f>
        <v>1</v>
      </c>
      <c r="F504" s="92"/>
      <c r="G504" s="64"/>
      <c r="H504" s="25"/>
    </row>
    <row r="505" spans="1:8" ht="15">
      <c r="A505" s="60" t="s">
        <v>675</v>
      </c>
      <c r="B505" s="61"/>
      <c r="C505" s="84" t="str">
        <f>'ITEM 11'!B33</f>
        <v>SAPATILHA                               </v>
      </c>
      <c r="D505" s="92" t="str">
        <f>'ITEM 11'!C33</f>
        <v>PC   </v>
      </c>
      <c r="E505" s="92">
        <f>'ITEM 11'!D33</f>
        <v>3</v>
      </c>
      <c r="F505" s="92"/>
      <c r="G505" s="64"/>
      <c r="H505" s="25"/>
    </row>
    <row r="506" spans="1:8" ht="15">
      <c r="A506" s="60"/>
      <c r="B506" s="61"/>
      <c r="C506" s="65" t="str">
        <f>C474</f>
        <v>TOTAL DO ITEM</v>
      </c>
      <c r="D506" s="92"/>
      <c r="E506" s="92"/>
      <c r="F506" s="92"/>
      <c r="G506" s="66"/>
      <c r="H506" s="25"/>
    </row>
    <row r="507" spans="1:8" ht="30">
      <c r="A507" s="67">
        <v>13</v>
      </c>
      <c r="B507" s="61"/>
      <c r="C507" s="68" t="s">
        <v>676</v>
      </c>
      <c r="D507" s="70"/>
      <c r="E507" s="63"/>
      <c r="F507" s="63"/>
      <c r="G507" s="64"/>
      <c r="H507" s="25"/>
    </row>
    <row r="508" spans="1:8" ht="15">
      <c r="A508" s="60" t="s">
        <v>677</v>
      </c>
      <c r="B508" s="61"/>
      <c r="C508" s="84" t="str">
        <f>'ITEM 12'!B4</f>
        <v>ALCA CONECTOR ESTRIBO ABERTA            </v>
      </c>
      <c r="D508" s="92" t="str">
        <f>'ITEM 12'!C4</f>
        <v>PC   </v>
      </c>
      <c r="E508" s="92">
        <f>'ITEM 12'!D4</f>
        <v>2</v>
      </c>
      <c r="F508" s="92"/>
      <c r="G508" s="64"/>
      <c r="H508" s="25"/>
    </row>
    <row r="509" spans="1:8" ht="15">
      <c r="A509" s="60" t="s">
        <v>678</v>
      </c>
      <c r="B509" s="61"/>
      <c r="C509" s="84" t="str">
        <f>'ITEM 12'!B5</f>
        <v>ALCA PREF CB CA/CAL  70MM2 MULTIPLEX    </v>
      </c>
      <c r="D509" s="92" t="str">
        <f>'ITEM 12'!C5</f>
        <v>PC   </v>
      </c>
      <c r="E509" s="92">
        <f>'ITEM 12'!D5</f>
        <v>2</v>
      </c>
      <c r="F509" s="92"/>
      <c r="G509" s="64"/>
      <c r="H509" s="25"/>
    </row>
    <row r="510" spans="1:8" ht="15">
      <c r="A510" s="60" t="s">
        <v>679</v>
      </c>
      <c r="B510" s="61"/>
      <c r="C510" s="84" t="str">
        <f>'ITEM 12'!B6</f>
        <v>ARRUELA QUADRADA 38X18X3MM              </v>
      </c>
      <c r="D510" s="92" t="str">
        <f>'ITEM 12'!C6</f>
        <v>PC   </v>
      </c>
      <c r="E510" s="92">
        <f>'ITEM 12'!D6</f>
        <v>4</v>
      </c>
      <c r="F510" s="92"/>
      <c r="G510" s="64"/>
      <c r="H510" s="25"/>
    </row>
    <row r="511" spans="1:8" ht="15">
      <c r="A511" s="60" t="s">
        <v>680</v>
      </c>
      <c r="B511" s="61"/>
      <c r="C511" s="84" t="str">
        <f>'ITEM 12'!B7</f>
        <v>BRACADEIRA PLASTICA CABO MULTIPLEXADO   </v>
      </c>
      <c r="D511" s="92" t="str">
        <f>'ITEM 12'!C7</f>
        <v>PC   </v>
      </c>
      <c r="E511" s="92">
        <f>'ITEM 12'!D7</f>
        <v>6</v>
      </c>
      <c r="F511" s="92"/>
      <c r="G511" s="64"/>
      <c r="H511" s="25"/>
    </row>
    <row r="512" spans="1:8" ht="15">
      <c r="A512" s="60" t="s">
        <v>681</v>
      </c>
      <c r="B512" s="61"/>
      <c r="C512" s="84" t="str">
        <f>'ITEM 12'!B8</f>
        <v>BRACO IP TIPO MEDIO                     </v>
      </c>
      <c r="D512" s="92" t="str">
        <f>'ITEM 12'!C8</f>
        <v>PC   </v>
      </c>
      <c r="E512" s="92">
        <f>'ITEM 12'!D8</f>
        <v>1</v>
      </c>
      <c r="F512" s="92"/>
      <c r="G512" s="64"/>
      <c r="H512" s="25"/>
    </row>
    <row r="513" spans="1:8" ht="15">
      <c r="A513" s="60" t="s">
        <v>682</v>
      </c>
      <c r="B513" s="61"/>
      <c r="C513" s="84" t="str">
        <f>'ITEM 12'!B9</f>
        <v>CABO ACO 6,4MM SM 7 FIOS ZINC           </v>
      </c>
      <c r="D513" s="92" t="str">
        <f>'ITEM 12'!C9</f>
        <v>KG   </v>
      </c>
      <c r="E513" s="92">
        <f>'ITEM 12'!D9</f>
        <v>2.4</v>
      </c>
      <c r="F513" s="92"/>
      <c r="G513" s="64"/>
      <c r="H513" s="25"/>
    </row>
    <row r="514" spans="1:8" ht="15">
      <c r="A514" s="60" t="s">
        <v>683</v>
      </c>
      <c r="B514" s="61"/>
      <c r="C514" s="84" t="str">
        <f>'ITEM 12'!B10</f>
        <v>CABO CU XLPE 1X 1,5MM2 1KV              </v>
      </c>
      <c r="D514" s="92" t="str">
        <f>'ITEM 12'!C10</f>
        <v>M1   </v>
      </c>
      <c r="E514" s="92">
        <f>'ITEM 12'!D10</f>
        <v>11</v>
      </c>
      <c r="F514" s="92"/>
      <c r="G514" s="64"/>
      <c r="H514" s="25"/>
    </row>
    <row r="515" spans="1:8" ht="15">
      <c r="A515" s="60" t="s">
        <v>684</v>
      </c>
      <c r="B515" s="61"/>
      <c r="C515" s="84" t="str">
        <f>'ITEM 12'!B11</f>
        <v>CABO QUADRUPLEX CA 3X1X 70+70MM2 1KV    </v>
      </c>
      <c r="D515" s="92" t="str">
        <f>'ITEM 12'!C11</f>
        <v>M1   </v>
      </c>
      <c r="E515" s="92">
        <f>'ITEM 12'!D11</f>
        <v>50</v>
      </c>
      <c r="F515" s="92"/>
      <c r="G515" s="64"/>
      <c r="H515" s="25"/>
    </row>
    <row r="516" spans="1:8" ht="15">
      <c r="A516" s="60" t="s">
        <v>685</v>
      </c>
      <c r="B516" s="61"/>
      <c r="C516" s="84" t="str">
        <f>'ITEM 12'!B12</f>
        <v>CINTA ACO D 170MM                       </v>
      </c>
      <c r="D516" s="92" t="str">
        <f>'ITEM 12'!C12</f>
        <v>PC   </v>
      </c>
      <c r="E516" s="92">
        <f>'ITEM 12'!D12</f>
        <v>1</v>
      </c>
      <c r="F516" s="92"/>
      <c r="G516" s="64"/>
      <c r="H516" s="25"/>
    </row>
    <row r="517" spans="1:8" ht="15">
      <c r="A517" s="60" t="s">
        <v>686</v>
      </c>
      <c r="B517" s="61"/>
      <c r="C517" s="84" t="str">
        <f>'ITEM 12'!B13</f>
        <v>CINTA ACO D 180MM                       </v>
      </c>
      <c r="D517" s="92" t="str">
        <f>'ITEM 12'!C13</f>
        <v>PC   </v>
      </c>
      <c r="E517" s="92">
        <f>'ITEM 12'!D13</f>
        <v>1</v>
      </c>
      <c r="F517" s="92"/>
      <c r="G517" s="64"/>
      <c r="H517" s="25"/>
    </row>
    <row r="518" spans="1:8" ht="15">
      <c r="A518" s="60" t="s">
        <v>687</v>
      </c>
      <c r="B518" s="61"/>
      <c r="C518" s="84" t="str">
        <f>'ITEM 12'!B14</f>
        <v>CONECTOR ATERRAMENTO DE FERRAGEM        </v>
      </c>
      <c r="D518" s="92" t="str">
        <f>'ITEM 12'!C14</f>
        <v>PC   </v>
      </c>
      <c r="E518" s="92">
        <f>'ITEM 12'!D14</f>
        <v>3</v>
      </c>
      <c r="F518" s="92"/>
      <c r="G518" s="64"/>
      <c r="H518" s="25"/>
    </row>
    <row r="519" spans="1:8" ht="15">
      <c r="A519" s="60" t="s">
        <v>688</v>
      </c>
      <c r="B519" s="61"/>
      <c r="C519" s="84" t="str">
        <f>'ITEM 12'!B15</f>
        <v>CONECTOR DER CUNHA CU ITEM 1            </v>
      </c>
      <c r="D519" s="92" t="str">
        <f>'ITEM 12'!C15</f>
        <v>PC   </v>
      </c>
      <c r="E519" s="92">
        <f>'ITEM 12'!D15</f>
        <v>1</v>
      </c>
      <c r="F519" s="92"/>
      <c r="G519" s="64"/>
      <c r="H519" s="25"/>
    </row>
    <row r="520" spans="1:8" ht="15">
      <c r="A520" s="60" t="s">
        <v>689</v>
      </c>
      <c r="B520" s="61"/>
      <c r="C520" s="84" t="str">
        <f>'ITEM 12'!B16</f>
        <v>CONECTOR H ITEM 1 CAA 13-34 / 13-34MM2  </v>
      </c>
      <c r="D520" s="92" t="str">
        <f>'ITEM 12'!C16</f>
        <v>PC   </v>
      </c>
      <c r="E520" s="92">
        <f>'ITEM 12'!D16</f>
        <v>2</v>
      </c>
      <c r="F520" s="92"/>
      <c r="G520" s="64"/>
      <c r="H520" s="25"/>
    </row>
    <row r="521" spans="1:8" ht="15">
      <c r="A521" s="60" t="s">
        <v>690</v>
      </c>
      <c r="B521" s="61"/>
      <c r="C521" s="84" t="str">
        <f>'ITEM 12'!B17</f>
        <v>CONECTOR H ITEM 2 CAA 27-54 / 13-34MM2  </v>
      </c>
      <c r="D521" s="92" t="str">
        <f>'ITEM 12'!C17</f>
        <v>PC   </v>
      </c>
      <c r="E521" s="92">
        <f>'ITEM 12'!D17</f>
        <v>3</v>
      </c>
      <c r="F521" s="92"/>
      <c r="G521" s="64"/>
      <c r="H521" s="25"/>
    </row>
    <row r="522" spans="1:8" ht="15">
      <c r="A522" s="60" t="s">
        <v>691</v>
      </c>
      <c r="B522" s="61"/>
      <c r="C522" s="84" t="str">
        <f>'ITEM 12'!B18</f>
        <v>CONECTOR H ITEM 3 CAA 42-67/ 42-67MM2   </v>
      </c>
      <c r="D522" s="92" t="str">
        <f>'ITEM 12'!C18</f>
        <v>PC   </v>
      </c>
      <c r="E522" s="92">
        <f>'ITEM 12'!D18</f>
        <v>1</v>
      </c>
      <c r="F522" s="92"/>
      <c r="G522" s="64"/>
      <c r="H522" s="25"/>
    </row>
    <row r="523" spans="1:8" ht="15">
      <c r="A523" s="60" t="s">
        <v>692</v>
      </c>
      <c r="B523" s="61"/>
      <c r="C523" s="84" t="str">
        <f>'ITEM 12'!B19</f>
        <v>CONECTOR PERFURAÇÃO 10-70/6-35MM2       </v>
      </c>
      <c r="D523" s="92" t="str">
        <f>'ITEM 12'!C19</f>
        <v>PC   </v>
      </c>
      <c r="E523" s="92">
        <f>'ITEM 12'!D19</f>
        <v>3</v>
      </c>
      <c r="F523" s="92"/>
      <c r="G523" s="64"/>
      <c r="H523" s="25"/>
    </row>
    <row r="524" spans="1:8" ht="15">
      <c r="A524" s="60" t="s">
        <v>693</v>
      </c>
      <c r="B524" s="61"/>
      <c r="C524" s="84" t="str">
        <f>'ITEM 12'!B20</f>
        <v>CONECTOR PERFURAÇÃO 35-120/1,5MM2       </v>
      </c>
      <c r="D524" s="92" t="str">
        <f>'ITEM 12'!C20</f>
        <v>PC   </v>
      </c>
      <c r="E524" s="92">
        <f>'ITEM 12'!D20</f>
        <v>4</v>
      </c>
      <c r="F524" s="92"/>
      <c r="G524" s="64"/>
      <c r="H524" s="25"/>
    </row>
    <row r="525" spans="1:8" ht="15">
      <c r="A525" s="60" t="s">
        <v>694</v>
      </c>
      <c r="B525" s="61"/>
      <c r="C525" s="84" t="str">
        <f>'ITEM 12'!B21</f>
        <v>CONECTOR TERM COMP CB ACO 6.4MM 1 FURO  </v>
      </c>
      <c r="D525" s="92" t="str">
        <f>'ITEM 12'!C21</f>
        <v>PC   </v>
      </c>
      <c r="E525" s="92">
        <f>'ITEM 12'!D21</f>
        <v>2</v>
      </c>
      <c r="F525" s="92"/>
      <c r="G525" s="64"/>
      <c r="H525" s="25"/>
    </row>
    <row r="526" spans="1:8" ht="15">
      <c r="A526" s="60" t="s">
        <v>695</v>
      </c>
      <c r="B526" s="61"/>
      <c r="C526" s="84" t="str">
        <f>'ITEM 12'!B22</f>
        <v>HASTE ATERRAMENTO 2400MM ACO            </v>
      </c>
      <c r="D526" s="92" t="str">
        <f>'ITEM 12'!C22</f>
        <v>PC   </v>
      </c>
      <c r="E526" s="92">
        <f>'ITEM 12'!D22</f>
        <v>2</v>
      </c>
      <c r="F526" s="92"/>
      <c r="G526" s="64"/>
      <c r="H526" s="25"/>
    </row>
    <row r="527" spans="1:8" ht="15">
      <c r="A527" s="60" t="s">
        <v>696</v>
      </c>
      <c r="B527" s="61"/>
      <c r="C527" s="84" t="str">
        <f>'ITEM 12'!B23</f>
        <v>IDENTIFICADOR DE FASE A                 </v>
      </c>
      <c r="D527" s="92" t="str">
        <f>'ITEM 12'!C23</f>
        <v>PC   </v>
      </c>
      <c r="E527" s="92">
        <f>'ITEM 12'!D23</f>
        <v>1</v>
      </c>
      <c r="F527" s="92"/>
      <c r="G527" s="64"/>
      <c r="H527" s="25"/>
    </row>
    <row r="528" spans="1:8" ht="15">
      <c r="A528" s="60" t="s">
        <v>697</v>
      </c>
      <c r="B528" s="61"/>
      <c r="C528" s="84" t="str">
        <f>'ITEM 12'!B24</f>
        <v>IDENTIFICADOR DE FASE B                 </v>
      </c>
      <c r="D528" s="92" t="str">
        <f>'ITEM 12'!C24</f>
        <v>PC   </v>
      </c>
      <c r="E528" s="92">
        <f>'ITEM 12'!D24</f>
        <v>1</v>
      </c>
      <c r="F528" s="92"/>
      <c r="G528" s="64"/>
      <c r="H528" s="25"/>
    </row>
    <row r="529" spans="1:8" ht="15">
      <c r="A529" s="60" t="s">
        <v>698</v>
      </c>
      <c r="B529" s="61"/>
      <c r="C529" s="84" t="str">
        <f>'ITEM 12'!B25</f>
        <v>LAMPADA VS 100W AP E-40 TUBULAR         </v>
      </c>
      <c r="D529" s="92" t="str">
        <f>'ITEM 12'!C25</f>
        <v>PC   </v>
      </c>
      <c r="E529" s="92">
        <f>'ITEM 12'!D25</f>
        <v>1</v>
      </c>
      <c r="F529" s="92"/>
      <c r="G529" s="64"/>
      <c r="H529" s="25"/>
    </row>
    <row r="530" spans="1:8" ht="15">
      <c r="A530" s="60" t="s">
        <v>699</v>
      </c>
      <c r="B530" s="61"/>
      <c r="C530" s="84" t="str">
        <f>'ITEM 12'!B26</f>
        <v>LUMINARIA C/EQUIP VS100W VIDRO PLANO    </v>
      </c>
      <c r="D530" s="92" t="str">
        <f>'ITEM 12'!C26</f>
        <v>PC   </v>
      </c>
      <c r="E530" s="92">
        <f>'ITEM 12'!D26</f>
        <v>1</v>
      </c>
      <c r="F530" s="92"/>
      <c r="G530" s="64"/>
      <c r="H530" s="25"/>
    </row>
    <row r="531" spans="1:8" ht="15">
      <c r="A531" s="60" t="s">
        <v>700</v>
      </c>
      <c r="B531" s="61"/>
      <c r="C531" s="84" t="str">
        <f>'ITEM 12'!B27</f>
        <v>OLHAL P/ PARAFUSO CL 50KN               </v>
      </c>
      <c r="D531" s="92" t="str">
        <f>'ITEM 12'!C27</f>
        <v>PC   </v>
      </c>
      <c r="E531" s="92">
        <f>'ITEM 12'!D27</f>
        <v>7</v>
      </c>
      <c r="F531" s="92"/>
      <c r="G531" s="64"/>
      <c r="H531" s="25"/>
    </row>
    <row r="532" spans="1:8" ht="15">
      <c r="A532" s="60" t="s">
        <v>701</v>
      </c>
      <c r="B532" s="61"/>
      <c r="C532" s="84" t="str">
        <f>'ITEM 12'!B28</f>
        <v>PARAFUSO CABECA ABAULADA M16X 45MM      </v>
      </c>
      <c r="D532" s="92" t="str">
        <f>'ITEM 12'!C28</f>
        <v>PC   </v>
      </c>
      <c r="E532" s="92">
        <f>'ITEM 12'!D28</f>
        <v>3</v>
      </c>
      <c r="F532" s="92"/>
      <c r="G532" s="64"/>
      <c r="H532" s="25"/>
    </row>
    <row r="533" spans="1:8" ht="15">
      <c r="A533" s="60" t="s">
        <v>702</v>
      </c>
      <c r="B533" s="61"/>
      <c r="C533" s="84" t="str">
        <f>'ITEM 12'!B29</f>
        <v>PARAFUSO CABECA ABAULADA M16X 70MM      </v>
      </c>
      <c r="D533" s="92" t="str">
        <f>'ITEM 12'!C29</f>
        <v>PC   </v>
      </c>
      <c r="E533" s="92">
        <f>'ITEM 12'!D29</f>
        <v>5</v>
      </c>
      <c r="F533" s="92"/>
      <c r="G533" s="64"/>
      <c r="H533" s="25"/>
    </row>
    <row r="534" spans="1:8" ht="15">
      <c r="A534" s="60" t="s">
        <v>703</v>
      </c>
      <c r="B534" s="61"/>
      <c r="C534" s="84" t="str">
        <f>'ITEM 12'!B30</f>
        <v>PARAFUSO CABECA QUADRADA M16X250MM      </v>
      </c>
      <c r="D534" s="92" t="str">
        <f>'ITEM 12'!C30</f>
        <v>PC   </v>
      </c>
      <c r="E534" s="92">
        <f>'ITEM 12'!D30</f>
        <v>7</v>
      </c>
      <c r="F534" s="92"/>
      <c r="G534" s="64"/>
      <c r="H534" s="25"/>
    </row>
    <row r="535" spans="1:8" ht="15">
      <c r="A535" s="60" t="s">
        <v>704</v>
      </c>
      <c r="B535" s="61"/>
      <c r="C535" s="84" t="str">
        <f>'ITEM 12'!B31</f>
        <v>POSTE CONCRETO DUPLO T 11M 300DAN       </v>
      </c>
      <c r="D535" s="92" t="str">
        <f>'ITEM 12'!C31</f>
        <v>PC   </v>
      </c>
      <c r="E535" s="92">
        <f>'ITEM 12'!D31</f>
        <v>1</v>
      </c>
      <c r="F535" s="92"/>
      <c r="G535" s="64"/>
      <c r="H535" s="25"/>
    </row>
    <row r="536" spans="1:8" ht="15">
      <c r="A536" s="60" t="s">
        <v>705</v>
      </c>
      <c r="B536" s="61"/>
      <c r="C536" s="84" t="str">
        <f>'ITEM 12'!B32</f>
        <v>RELE FOTOELETRONICO                     </v>
      </c>
      <c r="D536" s="92" t="str">
        <f>'ITEM 12'!C32</f>
        <v>PC   </v>
      </c>
      <c r="E536" s="92">
        <f>'ITEM 12'!D32</f>
        <v>1</v>
      </c>
      <c r="F536" s="92"/>
      <c r="G536" s="64"/>
      <c r="H536" s="25"/>
    </row>
    <row r="537" spans="1:8" ht="15">
      <c r="A537" s="60" t="s">
        <v>706</v>
      </c>
      <c r="B537" s="61"/>
      <c r="C537" s="84" t="str">
        <f>'ITEM 12'!B33</f>
        <v>SAPATILHA                               </v>
      </c>
      <c r="D537" s="92" t="str">
        <f>'ITEM 12'!C33</f>
        <v>PC   </v>
      </c>
      <c r="E537" s="92">
        <f>'ITEM 12'!D33</f>
        <v>3</v>
      </c>
      <c r="F537" s="92"/>
      <c r="G537" s="64"/>
      <c r="H537" s="25"/>
    </row>
    <row r="538" spans="1:8" ht="15">
      <c r="A538" s="60"/>
      <c r="B538" s="61"/>
      <c r="C538" s="65" t="str">
        <f>C506</f>
        <v>TOTAL DO ITEM</v>
      </c>
      <c r="D538" s="92">
        <f>'ITEM 12'!C34</f>
        <v>0</v>
      </c>
      <c r="E538" s="92">
        <f>'ITEM 12'!D34</f>
        <v>0</v>
      </c>
      <c r="F538" s="92"/>
      <c r="G538" s="66"/>
      <c r="H538" s="25"/>
    </row>
    <row r="539" spans="1:8" ht="30">
      <c r="A539" s="67">
        <v>14</v>
      </c>
      <c r="B539" s="61"/>
      <c r="C539" s="68" t="s">
        <v>707</v>
      </c>
      <c r="D539" s="92">
        <f>'ITEM 12'!C36</f>
        <v>0</v>
      </c>
      <c r="E539" s="92">
        <f>'ITEM 12'!D36</f>
        <v>0</v>
      </c>
      <c r="F539" s="92"/>
      <c r="G539" s="64"/>
      <c r="H539" s="25"/>
    </row>
    <row r="540" spans="1:8" ht="15">
      <c r="A540" s="60" t="s">
        <v>708</v>
      </c>
      <c r="B540" s="61"/>
      <c r="C540" s="84" t="str">
        <f>'ITEM 13'!B4</f>
        <v>ALCA CONECTOR ESTRIBO ABERTA            </v>
      </c>
      <c r="D540" s="92" t="str">
        <f>'ITEM 13'!C4</f>
        <v>PC   </v>
      </c>
      <c r="E540" s="92">
        <f>'ITEM 13'!D4</f>
        <v>3</v>
      </c>
      <c r="F540" s="92"/>
      <c r="G540" s="64"/>
      <c r="H540" s="25"/>
    </row>
    <row r="541" spans="1:8" ht="15">
      <c r="A541" s="60" t="s">
        <v>709</v>
      </c>
      <c r="B541" s="61"/>
      <c r="C541" s="84" t="str">
        <f>'ITEM 13'!B5</f>
        <v>ALCA PREF CB CA/CAL  70MM2 MULTIPLEX    </v>
      </c>
      <c r="D541" s="92" t="str">
        <f>'ITEM 13'!C5</f>
        <v>PC   </v>
      </c>
      <c r="E541" s="92">
        <f>'ITEM 13'!D5</f>
        <v>2</v>
      </c>
      <c r="F541" s="92"/>
      <c r="G541" s="64"/>
      <c r="H541" s="25"/>
    </row>
    <row r="542" spans="1:8" ht="15">
      <c r="A542" s="60" t="s">
        <v>710</v>
      </c>
      <c r="B542" s="61"/>
      <c r="C542" s="84" t="str">
        <f>'ITEM 13'!B6</f>
        <v>ARRUELA QUADRADA 38X18X3MM              </v>
      </c>
      <c r="D542" s="92" t="str">
        <f>'ITEM 13'!C6</f>
        <v>PC   </v>
      </c>
      <c r="E542" s="92">
        <f>'ITEM 13'!D6</f>
        <v>10</v>
      </c>
      <c r="F542" s="92"/>
      <c r="G542" s="64"/>
      <c r="H542" s="25"/>
    </row>
    <row r="543" spans="1:8" ht="15">
      <c r="A543" s="60" t="s">
        <v>711</v>
      </c>
      <c r="B543" s="61"/>
      <c r="C543" s="84" t="str">
        <f>'ITEM 13'!B7</f>
        <v>BRACADEIRA PLASTICA CABO MULTIPLEXADO   </v>
      </c>
      <c r="D543" s="92" t="str">
        <f>'ITEM 13'!C7</f>
        <v>PC   </v>
      </c>
      <c r="E543" s="92">
        <f>'ITEM 13'!D7</f>
        <v>8</v>
      </c>
      <c r="F543" s="92"/>
      <c r="G543" s="64"/>
      <c r="H543" s="25"/>
    </row>
    <row r="544" spans="1:8" ht="15">
      <c r="A544" s="60" t="s">
        <v>712</v>
      </c>
      <c r="B544" s="61"/>
      <c r="C544" s="84" t="str">
        <f>'ITEM 13'!B8</f>
        <v>BRACO IP TIPO MEDIO                     </v>
      </c>
      <c r="D544" s="92" t="str">
        <f>'ITEM 13'!C8</f>
        <v>PC   </v>
      </c>
      <c r="E544" s="92">
        <f>'ITEM 13'!D8</f>
        <v>2</v>
      </c>
      <c r="F544" s="92"/>
      <c r="G544" s="64"/>
      <c r="H544" s="25"/>
    </row>
    <row r="545" spans="1:8" ht="15">
      <c r="A545" s="60" t="s">
        <v>713</v>
      </c>
      <c r="B545" s="61"/>
      <c r="C545" s="84" t="str">
        <f>'ITEM 13'!B9</f>
        <v>BRACO SUPORTE C/GPO 25-70MM2 IT1        </v>
      </c>
      <c r="D545" s="92" t="str">
        <f>'ITEM 13'!C9</f>
        <v>CJ   </v>
      </c>
      <c r="E545" s="92">
        <f>'ITEM 13'!D9</f>
        <v>2</v>
      </c>
      <c r="F545" s="92"/>
      <c r="G545" s="64"/>
      <c r="H545" s="25"/>
    </row>
    <row r="546" spans="1:8" ht="15">
      <c r="A546" s="60" t="s">
        <v>714</v>
      </c>
      <c r="B546" s="61"/>
      <c r="C546" s="84" t="str">
        <f>'ITEM 13'!B10</f>
        <v>BRACO SUPORTE C/GPO 6,5-9,5MM IT2       </v>
      </c>
      <c r="D546" s="92" t="str">
        <f>'ITEM 13'!C10</f>
        <v>PC   </v>
      </c>
      <c r="E546" s="92">
        <f>'ITEM 13'!D10</f>
        <v>1</v>
      </c>
      <c r="F546" s="92"/>
      <c r="G546" s="64"/>
      <c r="H546" s="25"/>
    </row>
    <row r="547" spans="1:8" ht="15">
      <c r="A547" s="60" t="s">
        <v>715</v>
      </c>
      <c r="B547" s="61"/>
      <c r="C547" s="84" t="str">
        <f>'ITEM 13'!B11</f>
        <v>CABO ACO 6,4MM SM 7 FIOS ZINC           </v>
      </c>
      <c r="D547" s="92" t="str">
        <f>'ITEM 13'!C11</f>
        <v>KG   </v>
      </c>
      <c r="E547" s="92">
        <f>'ITEM 13'!D11</f>
        <v>4.8</v>
      </c>
      <c r="F547" s="92"/>
      <c r="G547" s="64"/>
      <c r="H547" s="25"/>
    </row>
    <row r="548" spans="1:8" ht="15">
      <c r="A548" s="60" t="s">
        <v>716</v>
      </c>
      <c r="B548" s="61"/>
      <c r="C548" s="84" t="str">
        <f>'ITEM 13'!B12</f>
        <v>CABO CU XLPE 1X 1,5MM2 1KV              </v>
      </c>
      <c r="D548" s="92" t="str">
        <f>'ITEM 13'!C12</f>
        <v>M1   </v>
      </c>
      <c r="E548" s="92">
        <f>'ITEM 13'!D12</f>
        <v>22</v>
      </c>
      <c r="F548" s="92"/>
      <c r="G548" s="64"/>
      <c r="H548" s="25"/>
    </row>
    <row r="549" spans="1:8" ht="15">
      <c r="A549" s="60" t="s">
        <v>717</v>
      </c>
      <c r="B549" s="61"/>
      <c r="C549" s="84" t="str">
        <f>'ITEM 13'!B13</f>
        <v>CABO QUADRUPLEX CA 3X1X 70+70MM2 1KV    </v>
      </c>
      <c r="D549" s="92" t="str">
        <f>'ITEM 13'!C13</f>
        <v>M1   </v>
      </c>
      <c r="E549" s="92">
        <f>'ITEM 13'!D13</f>
        <v>125</v>
      </c>
      <c r="F549" s="92"/>
      <c r="G549" s="64"/>
      <c r="H549" s="25"/>
    </row>
    <row r="550" spans="1:8" ht="15">
      <c r="A550" s="60" t="s">
        <v>718</v>
      </c>
      <c r="B550" s="61"/>
      <c r="C550" s="84" t="str">
        <f>'ITEM 13'!B14</f>
        <v>CONECTOR ATERRAMENTO DE FERRAGEM        </v>
      </c>
      <c r="D550" s="92" t="str">
        <f>'ITEM 13'!C14</f>
        <v>PC   </v>
      </c>
      <c r="E550" s="92">
        <f>'ITEM 13'!D14</f>
        <v>6</v>
      </c>
      <c r="F550" s="92"/>
      <c r="G550" s="64"/>
      <c r="H550" s="25"/>
    </row>
    <row r="551" spans="1:8" ht="15">
      <c r="A551" s="60" t="s">
        <v>719</v>
      </c>
      <c r="B551" s="61"/>
      <c r="C551" s="84" t="str">
        <f>'ITEM 13'!B15</f>
        <v>CONECTOR DER CUNHA CU ITEM 1            </v>
      </c>
      <c r="D551" s="92" t="str">
        <f>'ITEM 13'!C15</f>
        <v>PC   </v>
      </c>
      <c r="E551" s="92">
        <f>'ITEM 13'!D15</f>
        <v>2</v>
      </c>
      <c r="F551" s="92"/>
      <c r="G551" s="64"/>
      <c r="H551" s="25"/>
    </row>
    <row r="552" spans="1:8" ht="15">
      <c r="A552" s="60" t="s">
        <v>720</v>
      </c>
      <c r="B552" s="61"/>
      <c r="C552" s="84" t="str">
        <f>'ITEM 13'!B16</f>
        <v>CONECTOR H ITEM 1 CAA 13-34 / 13-34MM2  </v>
      </c>
      <c r="D552" s="92" t="str">
        <f>'ITEM 13'!C16</f>
        <v>PC   </v>
      </c>
      <c r="E552" s="92">
        <f>'ITEM 13'!D16</f>
        <v>6</v>
      </c>
      <c r="F552" s="92"/>
      <c r="G552" s="64"/>
      <c r="H552" s="25"/>
    </row>
    <row r="553" spans="1:8" ht="15">
      <c r="A553" s="60" t="s">
        <v>721</v>
      </c>
      <c r="B553" s="61"/>
      <c r="C553" s="84" t="str">
        <f>'ITEM 13'!B17</f>
        <v>CONECTOR H ITEM 2 CAA 27-54 / 13-34MM2  </v>
      </c>
      <c r="D553" s="92" t="str">
        <f>'ITEM 13'!C17</f>
        <v>PC   </v>
      </c>
      <c r="E553" s="92">
        <f>'ITEM 13'!D17</f>
        <v>5</v>
      </c>
      <c r="F553" s="92"/>
      <c r="G553" s="64"/>
      <c r="H553" s="25"/>
    </row>
    <row r="554" spans="1:8" ht="15">
      <c r="A554" s="60" t="s">
        <v>722</v>
      </c>
      <c r="B554" s="61"/>
      <c r="C554" s="84" t="str">
        <f>'ITEM 13'!B18</f>
        <v>CONECTOR H ITEM 3 CAA 42-67/ 42-67MM2   </v>
      </c>
      <c r="D554" s="92" t="str">
        <f>'ITEM 13'!C18</f>
        <v>PC   </v>
      </c>
      <c r="E554" s="92">
        <f>'ITEM 13'!D18</f>
        <v>1</v>
      </c>
      <c r="F554" s="92"/>
      <c r="G554" s="64"/>
      <c r="H554" s="25"/>
    </row>
    <row r="555" spans="1:8" ht="15">
      <c r="A555" s="60" t="s">
        <v>723</v>
      </c>
      <c r="B555" s="61"/>
      <c r="C555" s="84" t="str">
        <f>'ITEM 13'!B19</f>
        <v>CONECTOR PERFURAÇÃO 10-70/6-35MM2       </v>
      </c>
      <c r="D555" s="92" t="str">
        <f>'ITEM 13'!C19</f>
        <v>PC   </v>
      </c>
      <c r="E555" s="92">
        <f>'ITEM 13'!D19</f>
        <v>3</v>
      </c>
      <c r="F555" s="92"/>
      <c r="G555" s="64"/>
      <c r="H555" s="25"/>
    </row>
    <row r="556" spans="1:8" ht="15">
      <c r="A556" s="60" t="s">
        <v>724</v>
      </c>
      <c r="B556" s="61"/>
      <c r="C556" s="84" t="str">
        <f>'ITEM 13'!B20</f>
        <v>CONECTOR PERFURAÇÃO 35-120/1,5MM2       </v>
      </c>
      <c r="D556" s="92" t="str">
        <f>'ITEM 13'!C20</f>
        <v>PC   </v>
      </c>
      <c r="E556" s="92">
        <f>'ITEM 13'!D20</f>
        <v>6</v>
      </c>
      <c r="F556" s="92"/>
      <c r="G556" s="64"/>
      <c r="H556" s="25"/>
    </row>
    <row r="557" spans="1:8" ht="15">
      <c r="A557" s="60" t="s">
        <v>725</v>
      </c>
      <c r="B557" s="61"/>
      <c r="C557" s="84" t="str">
        <f>'ITEM 13'!B21</f>
        <v>CONECTOR TERM COMP CB ACO 6.4MM 1 FURO  </v>
      </c>
      <c r="D557" s="92" t="str">
        <f>'ITEM 13'!C21</f>
        <v>PC   </v>
      </c>
      <c r="E557" s="92">
        <f>'ITEM 13'!D21</f>
        <v>3</v>
      </c>
      <c r="F557" s="92"/>
      <c r="G557" s="64"/>
      <c r="H557" s="25"/>
    </row>
    <row r="558" spans="1:8" ht="15">
      <c r="A558" s="60" t="s">
        <v>726</v>
      </c>
      <c r="B558" s="61"/>
      <c r="C558" s="84" t="str">
        <f>'ITEM 13'!B22</f>
        <v>HASTE ATERRAMENTO 2400MM ACO            </v>
      </c>
      <c r="D558" s="92" t="str">
        <f>'ITEM 13'!C22</f>
        <v>PC   </v>
      </c>
      <c r="E558" s="92">
        <f>'ITEM 13'!D22</f>
        <v>4</v>
      </c>
      <c r="F558" s="92"/>
      <c r="G558" s="64"/>
      <c r="H558" s="25"/>
    </row>
    <row r="559" spans="1:8" ht="15">
      <c r="A559" s="60" t="s">
        <v>727</v>
      </c>
      <c r="B559" s="61"/>
      <c r="C559" s="84" t="str">
        <f>'ITEM 13'!B23</f>
        <v>IDENTIFICADOR DE FASE A                 </v>
      </c>
      <c r="D559" s="92" t="str">
        <f>'ITEM 13'!C23</f>
        <v>PC   </v>
      </c>
      <c r="E559" s="92">
        <f>'ITEM 13'!D23</f>
        <v>2</v>
      </c>
      <c r="F559" s="92"/>
      <c r="G559" s="64"/>
      <c r="H559" s="25"/>
    </row>
    <row r="560" spans="1:8" ht="15">
      <c r="A560" s="60" t="s">
        <v>728</v>
      </c>
      <c r="B560" s="61"/>
      <c r="C560" s="84" t="str">
        <f>'ITEM 13'!B24</f>
        <v>IDENTIFICADOR DE FASE B                 </v>
      </c>
      <c r="D560" s="92" t="str">
        <f>'ITEM 13'!C24</f>
        <v>PC   </v>
      </c>
      <c r="E560" s="92">
        <f>'ITEM 13'!D24</f>
        <v>2</v>
      </c>
      <c r="F560" s="92"/>
      <c r="G560" s="64"/>
      <c r="H560" s="25"/>
    </row>
    <row r="561" spans="1:8" ht="15">
      <c r="A561" s="60" t="s">
        <v>729</v>
      </c>
      <c r="B561" s="61"/>
      <c r="C561" s="84" t="str">
        <f>'ITEM 13'!B25</f>
        <v>LAMPADA VS 100W AP E-40 TUBULAR         </v>
      </c>
      <c r="D561" s="92" t="str">
        <f>'ITEM 13'!C25</f>
        <v>PC   </v>
      </c>
      <c r="E561" s="92">
        <f>'ITEM 13'!D25</f>
        <v>2</v>
      </c>
      <c r="F561" s="92"/>
      <c r="G561" s="64"/>
      <c r="H561" s="25"/>
    </row>
    <row r="562" spans="1:8" ht="15">
      <c r="A562" s="60" t="s">
        <v>730</v>
      </c>
      <c r="B562" s="61"/>
      <c r="C562" s="84" t="str">
        <f>'ITEM 13'!B26</f>
        <v>LUMINARIA C/EQUIP VS100W VIDRO PLANO    </v>
      </c>
      <c r="D562" s="92" t="str">
        <f>'ITEM 13'!C26</f>
        <v>PC   </v>
      </c>
      <c r="E562" s="92">
        <f>'ITEM 13'!D26</f>
        <v>2</v>
      </c>
      <c r="F562" s="92"/>
      <c r="G562" s="64"/>
      <c r="H562" s="25"/>
    </row>
    <row r="563" spans="1:8" ht="15">
      <c r="A563" s="60" t="s">
        <v>731</v>
      </c>
      <c r="B563" s="61"/>
      <c r="C563" s="84" t="str">
        <f>'ITEM 13'!B27</f>
        <v>OLHAL P/ PARAFUSO CL 50KN               </v>
      </c>
      <c r="D563" s="92" t="str">
        <f>'ITEM 13'!C27</f>
        <v>PC   </v>
      </c>
      <c r="E563" s="92">
        <f>'ITEM 13'!D27</f>
        <v>8</v>
      </c>
      <c r="F563" s="92"/>
      <c r="G563" s="64"/>
      <c r="H563" s="25"/>
    </row>
    <row r="564" spans="1:8" ht="15">
      <c r="A564" s="60" t="s">
        <v>732</v>
      </c>
      <c r="B564" s="61"/>
      <c r="C564" s="84" t="str">
        <f>'ITEM 13'!B28</f>
        <v>PARAFUSO CABECA QUADRADA M16X250MM      </v>
      </c>
      <c r="D564" s="92" t="str">
        <f>'ITEM 13'!C28</f>
        <v>PC   </v>
      </c>
      <c r="E564" s="92">
        <f>'ITEM 13'!D28</f>
        <v>9</v>
      </c>
      <c r="F564" s="92"/>
      <c r="G564" s="64"/>
      <c r="H564" s="25"/>
    </row>
    <row r="565" spans="1:8" ht="15">
      <c r="A565" s="60" t="s">
        <v>733</v>
      </c>
      <c r="B565" s="61"/>
      <c r="C565" s="84" t="str">
        <f>'ITEM 13'!B29</f>
        <v>PARAFUSO CABECA QUADRADA M16X300MM      </v>
      </c>
      <c r="D565" s="92" t="str">
        <f>'ITEM 13'!C29</f>
        <v>PC   </v>
      </c>
      <c r="E565" s="92">
        <f>'ITEM 13'!D29</f>
        <v>10</v>
      </c>
      <c r="F565" s="92"/>
      <c r="G565" s="64"/>
      <c r="H565" s="25"/>
    </row>
    <row r="566" spans="1:8" ht="15">
      <c r="A566" s="60" t="s">
        <v>734</v>
      </c>
      <c r="B566" s="61"/>
      <c r="C566" s="84" t="str">
        <f>'ITEM 13'!B30</f>
        <v>POSTE CONCRETO DUPLO T 11M 300DAN       </v>
      </c>
      <c r="D566" s="92" t="str">
        <f>'ITEM 13'!C30</f>
        <v>PC   </v>
      </c>
      <c r="E566" s="92">
        <f>'ITEM 13'!D30</f>
        <v>2</v>
      </c>
      <c r="F566" s="92"/>
      <c r="G566" s="64"/>
      <c r="H566" s="25"/>
    </row>
    <row r="567" spans="1:8" ht="15">
      <c r="A567" s="60" t="s">
        <v>735</v>
      </c>
      <c r="B567" s="61"/>
      <c r="C567" s="84" t="str">
        <f>'ITEM 13'!B31</f>
        <v>RELE FOTOELETRONICO                     </v>
      </c>
      <c r="D567" s="92" t="str">
        <f>'ITEM 13'!C31</f>
        <v>PC   </v>
      </c>
      <c r="E567" s="92">
        <f>'ITEM 13'!D31</f>
        <v>2</v>
      </c>
      <c r="F567" s="92"/>
      <c r="G567" s="64"/>
      <c r="H567" s="25"/>
    </row>
    <row r="568" spans="1:8" ht="15">
      <c r="A568" s="60" t="s">
        <v>736</v>
      </c>
      <c r="B568" s="61"/>
      <c r="C568" s="84" t="str">
        <f>'ITEM 13'!B32</f>
        <v>SAPATILHA                               </v>
      </c>
      <c r="D568" s="92" t="str">
        <f>'ITEM 13'!C32</f>
        <v>PC   </v>
      </c>
      <c r="E568" s="92">
        <f>'ITEM 13'!D32</f>
        <v>3</v>
      </c>
      <c r="F568" s="92"/>
      <c r="G568" s="64"/>
      <c r="H568" s="25"/>
    </row>
    <row r="569" spans="1:8" ht="15.75" thickBot="1">
      <c r="A569" s="60"/>
      <c r="B569" s="61"/>
      <c r="C569" s="65" t="str">
        <f>C538</f>
        <v>TOTAL DO ITEM</v>
      </c>
      <c r="D569" s="92">
        <f>'ITEM 13'!C33</f>
        <v>0</v>
      </c>
      <c r="E569" s="92">
        <f>'ITEM 13'!D33</f>
        <v>0</v>
      </c>
      <c r="F569" s="92"/>
      <c r="G569" s="66"/>
      <c r="H569" s="25"/>
    </row>
    <row r="570" spans="1:24" ht="15.75" thickBot="1">
      <c r="A570" s="137" t="s">
        <v>264</v>
      </c>
      <c r="B570" s="138"/>
      <c r="C570" s="138"/>
      <c r="D570" s="138"/>
      <c r="E570" s="138"/>
      <c r="F570" s="139"/>
      <c r="G570" s="72">
        <f>SUM(G569,G538,G506,G474,G408,G315,G282,G248,G228,G227,G198,G122,G92,G60,G12)</f>
        <v>0</v>
      </c>
      <c r="H570" s="73">
        <f>140000</f>
        <v>140000</v>
      </c>
      <c r="X570" s="25"/>
    </row>
    <row r="571" spans="1:8" ht="15">
      <c r="A571" s="74"/>
      <c r="B571" s="74"/>
      <c r="C571" s="74"/>
      <c r="D571" s="75"/>
      <c r="E571" s="75"/>
      <c r="F571" s="75"/>
      <c r="G571" s="75"/>
      <c r="H571" s="76" t="e">
        <f>#REF!/0.99</f>
        <v>#REF!</v>
      </c>
    </row>
    <row r="572" spans="1:8" ht="53.25" customHeight="1">
      <c r="A572" s="74"/>
      <c r="B572" s="74"/>
      <c r="C572" s="74"/>
      <c r="D572" s="75"/>
      <c r="E572" s="75"/>
      <c r="F572" s="75"/>
      <c r="G572" s="75"/>
      <c r="H572" s="76"/>
    </row>
    <row r="573" spans="1:8" ht="15">
      <c r="A573" s="74"/>
      <c r="B573" s="74"/>
      <c r="C573" s="77" t="s">
        <v>265</v>
      </c>
      <c r="D573" s="75"/>
      <c r="E573" s="75"/>
      <c r="F573" s="75"/>
      <c r="G573" s="75"/>
      <c r="H573" s="76"/>
    </row>
    <row r="574" spans="1:7" ht="15.75">
      <c r="A574" s="78"/>
      <c r="B574" s="78"/>
      <c r="C574" s="79" t="s">
        <v>266</v>
      </c>
      <c r="D574" s="81"/>
      <c r="E574" s="81" t="s">
        <v>267</v>
      </c>
      <c r="F574" s="81"/>
      <c r="G574" s="80"/>
    </row>
    <row r="575" spans="1:7" ht="15.75">
      <c r="A575" s="78"/>
      <c r="B575" s="78"/>
      <c r="C575" s="79" t="s">
        <v>268</v>
      </c>
      <c r="D575" s="81"/>
      <c r="E575" s="81" t="s">
        <v>269</v>
      </c>
      <c r="F575" s="81"/>
      <c r="G575" s="80"/>
    </row>
    <row r="576" spans="1:7" ht="15">
      <c r="A576" s="82"/>
      <c r="B576" s="82"/>
      <c r="D576" s="81"/>
      <c r="F576" s="81"/>
      <c r="G576" s="83"/>
    </row>
    <row r="577" spans="4:6" ht="15">
      <c r="D577" s="96"/>
      <c r="E577" s="95"/>
      <c r="F577" s="96"/>
    </row>
    <row r="578" spans="3:6" ht="15.75">
      <c r="C578" s="79"/>
      <c r="D578" s="96"/>
      <c r="E578" s="96"/>
      <c r="F578" s="96"/>
    </row>
    <row r="579" ht="15">
      <c r="G579"/>
    </row>
    <row r="580" ht="15">
      <c r="G580"/>
    </row>
    <row r="581" ht="15">
      <c r="G581"/>
    </row>
    <row r="582" ht="15">
      <c r="G582"/>
    </row>
    <row r="583" ht="15">
      <c r="G583"/>
    </row>
  </sheetData>
  <sheetProtection/>
  <mergeCells count="9">
    <mergeCell ref="A6:G6"/>
    <mergeCell ref="A7:D7"/>
    <mergeCell ref="A8:G8"/>
    <mergeCell ref="A570:F570"/>
    <mergeCell ref="A1:G1"/>
    <mergeCell ref="A2:G2"/>
    <mergeCell ref="A4:E4"/>
    <mergeCell ref="F4:G4"/>
    <mergeCell ref="A5:F5"/>
  </mergeCells>
  <printOptions horizontalCentered="1"/>
  <pageMargins left="0.5118110236220472" right="0.5118110236220472" top="0.3937007874015748" bottom="0.3937007874015748" header="0" footer="0"/>
  <pageSetup horizontalDpi="600" verticalDpi="600" orientation="landscape" paperSize="9" r:id="rId2"/>
  <headerFooter>
    <oddHeader>&amp;C&amp;"Arial,Negrito"&amp;16ANEXO II</oddHeader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F97"/>
  <sheetViews>
    <sheetView zoomScalePageLayoutView="0" workbookViewId="0" topLeftCell="A85">
      <selection activeCell="E95" sqref="E95:F95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1.7109375" style="1" bestFit="1" customWidth="1"/>
    <col min="6" max="6" width="11.7109375" style="1" customWidth="1"/>
  </cols>
  <sheetData>
    <row r="1" spans="1:6" s="3" customFormat="1" ht="29.25" thickBot="1">
      <c r="A1" s="156" t="s">
        <v>166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19">
        <v>1</v>
      </c>
      <c r="B4" s="16" t="s">
        <v>0</v>
      </c>
      <c r="C4" s="19" t="s">
        <v>1</v>
      </c>
      <c r="D4" s="24">
        <v>1</v>
      </c>
      <c r="E4" s="17">
        <v>204.47</v>
      </c>
      <c r="F4" s="18">
        <f>E4*D4</f>
        <v>204.47</v>
      </c>
    </row>
    <row r="5" spans="1:6" ht="15">
      <c r="A5" s="20">
        <v>2</v>
      </c>
      <c r="B5" s="11" t="s">
        <v>2</v>
      </c>
      <c r="C5" s="20" t="s">
        <v>1</v>
      </c>
      <c r="D5" s="26">
        <v>10</v>
      </c>
      <c r="E5" s="8">
        <v>17.37</v>
      </c>
      <c r="F5" s="5">
        <f aca="true" t="shared" si="0" ref="F5:F46">E5*D5</f>
        <v>173.70000000000002</v>
      </c>
    </row>
    <row r="6" spans="1:6" ht="15">
      <c r="A6" s="20">
        <v>3</v>
      </c>
      <c r="B6" s="11" t="s">
        <v>3</v>
      </c>
      <c r="C6" s="20" t="s">
        <v>1</v>
      </c>
      <c r="D6" s="26">
        <v>8</v>
      </c>
      <c r="E6" s="8">
        <v>13.89</v>
      </c>
      <c r="F6" s="5">
        <f t="shared" si="0"/>
        <v>111.12</v>
      </c>
    </row>
    <row r="7" spans="1:6" ht="15">
      <c r="A7" s="20">
        <v>4</v>
      </c>
      <c r="B7" s="11" t="s">
        <v>4</v>
      </c>
      <c r="C7" s="20" t="s">
        <v>1</v>
      </c>
      <c r="D7" s="26">
        <v>5</v>
      </c>
      <c r="E7" s="8">
        <v>10.34</v>
      </c>
      <c r="F7" s="5">
        <f t="shared" si="0"/>
        <v>51.7</v>
      </c>
    </row>
    <row r="8" spans="1:6" ht="15">
      <c r="A8" s="20">
        <v>5</v>
      </c>
      <c r="B8" s="11" t="s">
        <v>5</v>
      </c>
      <c r="C8" s="20" t="s">
        <v>1</v>
      </c>
      <c r="D8" s="26">
        <v>5</v>
      </c>
      <c r="E8" s="8">
        <v>7.47</v>
      </c>
      <c r="F8" s="5">
        <f t="shared" si="0"/>
        <v>37.35</v>
      </c>
    </row>
    <row r="9" spans="1:6" ht="15">
      <c r="A9" s="20">
        <v>6</v>
      </c>
      <c r="B9" s="11" t="s">
        <v>7</v>
      </c>
      <c r="C9" s="20" t="s">
        <v>1</v>
      </c>
      <c r="D9" s="26">
        <v>14</v>
      </c>
      <c r="E9" s="8">
        <v>16.99</v>
      </c>
      <c r="F9" s="5">
        <f t="shared" si="0"/>
        <v>237.85999999999999</v>
      </c>
    </row>
    <row r="10" spans="1:6" ht="15">
      <c r="A10" s="20">
        <v>7</v>
      </c>
      <c r="B10" s="11" t="s">
        <v>8</v>
      </c>
      <c r="C10" s="20" t="s">
        <v>1</v>
      </c>
      <c r="D10" s="26">
        <v>13</v>
      </c>
      <c r="E10" s="8">
        <v>7.66</v>
      </c>
      <c r="F10" s="5">
        <f t="shared" si="0"/>
        <v>99.58</v>
      </c>
    </row>
    <row r="11" spans="1:6" ht="15">
      <c r="A11" s="20">
        <v>8</v>
      </c>
      <c r="B11" s="11" t="s">
        <v>11</v>
      </c>
      <c r="C11" s="20" t="s">
        <v>12</v>
      </c>
      <c r="D11" s="26">
        <v>2.16</v>
      </c>
      <c r="E11" s="8">
        <v>93.17</v>
      </c>
      <c r="F11" s="5">
        <f t="shared" si="0"/>
        <v>201.24720000000002</v>
      </c>
    </row>
    <row r="12" spans="1:6" ht="15">
      <c r="A12" s="20">
        <v>9</v>
      </c>
      <c r="B12" s="11" t="s">
        <v>14</v>
      </c>
      <c r="C12" s="20" t="s">
        <v>1</v>
      </c>
      <c r="D12" s="26">
        <v>2</v>
      </c>
      <c r="E12" s="8">
        <v>40.32</v>
      </c>
      <c r="F12" s="5">
        <f t="shared" si="0"/>
        <v>80.64</v>
      </c>
    </row>
    <row r="13" spans="1:6" ht="15">
      <c r="A13" s="20">
        <v>10</v>
      </c>
      <c r="B13" s="11" t="s">
        <v>15</v>
      </c>
      <c r="C13" s="20" t="s">
        <v>1</v>
      </c>
      <c r="D13" s="26">
        <v>30</v>
      </c>
      <c r="E13" s="8">
        <v>0.98</v>
      </c>
      <c r="F13" s="5">
        <f t="shared" si="0"/>
        <v>29.4</v>
      </c>
    </row>
    <row r="14" spans="1:6" ht="15">
      <c r="A14" s="20">
        <v>11</v>
      </c>
      <c r="B14" s="11" t="s">
        <v>16</v>
      </c>
      <c r="C14" s="20" t="s">
        <v>1</v>
      </c>
      <c r="D14" s="26">
        <v>22</v>
      </c>
      <c r="E14" s="8">
        <v>1.03</v>
      </c>
      <c r="F14" s="5">
        <f t="shared" si="0"/>
        <v>22.66</v>
      </c>
    </row>
    <row r="15" spans="1:6" ht="15">
      <c r="A15" s="20">
        <v>12</v>
      </c>
      <c r="B15" s="11" t="s">
        <v>17</v>
      </c>
      <c r="C15" s="20" t="s">
        <v>1</v>
      </c>
      <c r="D15" s="26">
        <v>4</v>
      </c>
      <c r="E15" s="8">
        <v>48.93</v>
      </c>
      <c r="F15" s="5">
        <f t="shared" si="0"/>
        <v>195.72</v>
      </c>
    </row>
    <row r="16" spans="1:6" ht="15">
      <c r="A16" s="20">
        <v>13</v>
      </c>
      <c r="B16" s="11" t="s">
        <v>18</v>
      </c>
      <c r="C16" s="20" t="s">
        <v>1</v>
      </c>
      <c r="D16" s="26">
        <v>4</v>
      </c>
      <c r="E16" s="8">
        <v>275.95</v>
      </c>
      <c r="F16" s="5">
        <f t="shared" si="0"/>
        <v>1103.8</v>
      </c>
    </row>
    <row r="17" spans="1:6" ht="15">
      <c r="A17" s="20">
        <v>14</v>
      </c>
      <c r="B17" s="11" t="s">
        <v>19</v>
      </c>
      <c r="C17" s="20" t="s">
        <v>1</v>
      </c>
      <c r="D17" s="26">
        <v>9</v>
      </c>
      <c r="E17" s="8">
        <v>191.45</v>
      </c>
      <c r="F17" s="5">
        <f t="shared" si="0"/>
        <v>1723.05</v>
      </c>
    </row>
    <row r="18" spans="1:6" ht="15">
      <c r="A18" s="20">
        <v>15</v>
      </c>
      <c r="B18" s="11" t="s">
        <v>22</v>
      </c>
      <c r="C18" s="20" t="s">
        <v>1</v>
      </c>
      <c r="D18" s="26">
        <v>2</v>
      </c>
      <c r="E18" s="8">
        <v>72.35</v>
      </c>
      <c r="F18" s="5">
        <f t="shared" si="0"/>
        <v>144.7</v>
      </c>
    </row>
    <row r="19" spans="1:6" ht="15">
      <c r="A19" s="20">
        <v>16</v>
      </c>
      <c r="B19" s="11" t="s">
        <v>23</v>
      </c>
      <c r="C19" s="20" t="s">
        <v>1</v>
      </c>
      <c r="D19" s="26">
        <v>4</v>
      </c>
      <c r="E19" s="8">
        <v>104.42</v>
      </c>
      <c r="F19" s="5">
        <f t="shared" si="0"/>
        <v>417.68</v>
      </c>
    </row>
    <row r="20" spans="1:6" ht="15">
      <c r="A20" s="20">
        <v>17</v>
      </c>
      <c r="B20" s="11" t="s">
        <v>24</v>
      </c>
      <c r="C20" s="20" t="s">
        <v>12</v>
      </c>
      <c r="D20" s="26">
        <v>4</v>
      </c>
      <c r="E20" s="8">
        <v>95.35</v>
      </c>
      <c r="F20" s="5">
        <f t="shared" si="0"/>
        <v>381.4</v>
      </c>
    </row>
    <row r="21" spans="1:6" ht="15">
      <c r="A21" s="20">
        <v>18</v>
      </c>
      <c r="B21" s="11" t="s">
        <v>25</v>
      </c>
      <c r="C21" s="20" t="s">
        <v>10</v>
      </c>
      <c r="D21" s="26">
        <v>15.8</v>
      </c>
      <c r="E21" s="8">
        <v>22.42</v>
      </c>
      <c r="F21" s="5">
        <f t="shared" si="0"/>
        <v>354.23600000000005</v>
      </c>
    </row>
    <row r="22" spans="1:6" ht="15">
      <c r="A22" s="20">
        <v>19</v>
      </c>
      <c r="B22" s="11" t="s">
        <v>26</v>
      </c>
      <c r="C22" s="20" t="s">
        <v>10</v>
      </c>
      <c r="D22" s="26">
        <v>114.8</v>
      </c>
      <c r="E22" s="8">
        <v>22.88</v>
      </c>
      <c r="F22" s="5">
        <f t="shared" si="0"/>
        <v>2626.624</v>
      </c>
    </row>
    <row r="23" spans="1:6" ht="15">
      <c r="A23" s="20">
        <v>20</v>
      </c>
      <c r="B23" s="11" t="s">
        <v>27</v>
      </c>
      <c r="C23" s="20" t="s">
        <v>28</v>
      </c>
      <c r="D23" s="26">
        <v>3.7</v>
      </c>
      <c r="E23" s="8">
        <v>3.7</v>
      </c>
      <c r="F23" s="5">
        <f t="shared" si="0"/>
        <v>13.690000000000001</v>
      </c>
    </row>
    <row r="24" spans="1:6" ht="15">
      <c r="A24" s="20">
        <v>21</v>
      </c>
      <c r="B24" s="11" t="s">
        <v>29</v>
      </c>
      <c r="C24" s="20" t="s">
        <v>30</v>
      </c>
      <c r="D24" s="26">
        <v>937</v>
      </c>
      <c r="E24" s="8">
        <v>12.26</v>
      </c>
      <c r="F24" s="5">
        <f t="shared" si="0"/>
        <v>11487.619999999999</v>
      </c>
    </row>
    <row r="25" spans="1:6" ht="15">
      <c r="A25" s="20">
        <v>22</v>
      </c>
      <c r="B25" s="11" t="s">
        <v>31</v>
      </c>
      <c r="C25" s="20" t="s">
        <v>30</v>
      </c>
      <c r="D25" s="26">
        <v>12</v>
      </c>
      <c r="E25" s="8">
        <v>10.65</v>
      </c>
      <c r="F25" s="5">
        <f t="shared" si="0"/>
        <v>127.80000000000001</v>
      </c>
    </row>
    <row r="26" spans="1:6" ht="15">
      <c r="A26" s="20">
        <v>23</v>
      </c>
      <c r="B26" s="11" t="s">
        <v>37</v>
      </c>
      <c r="C26" s="20" t="s">
        <v>28</v>
      </c>
      <c r="D26" s="26">
        <v>44</v>
      </c>
      <c r="E26" s="8">
        <v>2.85</v>
      </c>
      <c r="F26" s="5">
        <f t="shared" si="0"/>
        <v>125.4</v>
      </c>
    </row>
    <row r="27" spans="1:6" ht="15">
      <c r="A27" s="20">
        <v>24</v>
      </c>
      <c r="B27" s="11" t="s">
        <v>38</v>
      </c>
      <c r="C27" s="20" t="s">
        <v>28</v>
      </c>
      <c r="D27" s="26">
        <v>165</v>
      </c>
      <c r="E27" s="8">
        <v>37.86</v>
      </c>
      <c r="F27" s="5">
        <f t="shared" si="0"/>
        <v>6246.9</v>
      </c>
    </row>
    <row r="28" spans="1:6" ht="15">
      <c r="A28" s="20">
        <v>25</v>
      </c>
      <c r="B28" s="11" t="s">
        <v>43</v>
      </c>
      <c r="C28" s="20" t="s">
        <v>1</v>
      </c>
      <c r="D28" s="26">
        <v>5</v>
      </c>
      <c r="E28" s="8">
        <v>139.44</v>
      </c>
      <c r="F28" s="5">
        <f t="shared" si="0"/>
        <v>697.2</v>
      </c>
    </row>
    <row r="29" spans="1:6" ht="15">
      <c r="A29" s="20">
        <v>26</v>
      </c>
      <c r="B29" s="11" t="s">
        <v>44</v>
      </c>
      <c r="C29" s="20" t="s">
        <v>1</v>
      </c>
      <c r="D29" s="26">
        <v>7</v>
      </c>
      <c r="E29" s="8">
        <v>13.15</v>
      </c>
      <c r="F29" s="5">
        <f t="shared" si="0"/>
        <v>92.05</v>
      </c>
    </row>
    <row r="30" spans="1:6" ht="15">
      <c r="A30" s="20">
        <v>27</v>
      </c>
      <c r="B30" s="11" t="s">
        <v>45</v>
      </c>
      <c r="C30" s="20" t="s">
        <v>1</v>
      </c>
      <c r="D30" s="26">
        <v>3</v>
      </c>
      <c r="E30" s="8">
        <v>381.72</v>
      </c>
      <c r="F30" s="5">
        <f t="shared" si="0"/>
        <v>1145.16</v>
      </c>
    </row>
    <row r="31" spans="1:6" ht="15">
      <c r="A31" s="20">
        <v>28</v>
      </c>
      <c r="B31" s="11" t="s">
        <v>46</v>
      </c>
      <c r="C31" s="20" t="s">
        <v>47</v>
      </c>
      <c r="D31" s="26">
        <v>24.8</v>
      </c>
      <c r="E31" s="8">
        <v>37</v>
      </c>
      <c r="F31" s="5">
        <f t="shared" si="0"/>
        <v>917.6</v>
      </c>
    </row>
    <row r="32" spans="1:6" ht="15">
      <c r="A32" s="20">
        <v>29</v>
      </c>
      <c r="B32" s="11" t="s">
        <v>54</v>
      </c>
      <c r="C32" s="20" t="s">
        <v>1</v>
      </c>
      <c r="D32" s="26">
        <v>5</v>
      </c>
      <c r="E32" s="8">
        <v>35.34</v>
      </c>
      <c r="F32" s="5">
        <f t="shared" si="0"/>
        <v>176.70000000000002</v>
      </c>
    </row>
    <row r="33" spans="1:6" ht="15">
      <c r="A33" s="20">
        <v>30</v>
      </c>
      <c r="B33" s="11" t="s">
        <v>55</v>
      </c>
      <c r="C33" s="20" t="s">
        <v>1</v>
      </c>
      <c r="D33" s="26">
        <v>4</v>
      </c>
      <c r="E33" s="8">
        <v>37.3</v>
      </c>
      <c r="F33" s="5">
        <f t="shared" si="0"/>
        <v>149.2</v>
      </c>
    </row>
    <row r="34" spans="1:6" ht="15">
      <c r="A34" s="20">
        <v>31</v>
      </c>
      <c r="B34" s="11" t="s">
        <v>56</v>
      </c>
      <c r="C34" s="20" t="s">
        <v>1</v>
      </c>
      <c r="D34" s="26">
        <v>3</v>
      </c>
      <c r="E34" s="8">
        <v>38.36</v>
      </c>
      <c r="F34" s="5">
        <f t="shared" si="0"/>
        <v>115.08</v>
      </c>
    </row>
    <row r="35" spans="1:6" ht="15">
      <c r="A35" s="20">
        <v>32</v>
      </c>
      <c r="B35" s="11" t="s">
        <v>57</v>
      </c>
      <c r="C35" s="20" t="s">
        <v>1</v>
      </c>
      <c r="D35" s="26">
        <v>4</v>
      </c>
      <c r="E35" s="8">
        <v>40.47</v>
      </c>
      <c r="F35" s="5">
        <f t="shared" si="0"/>
        <v>161.88</v>
      </c>
    </row>
    <row r="36" spans="1:6" ht="15">
      <c r="A36" s="20">
        <v>33</v>
      </c>
      <c r="B36" s="11" t="s">
        <v>58</v>
      </c>
      <c r="C36" s="20" t="s">
        <v>1</v>
      </c>
      <c r="D36" s="26">
        <v>3</v>
      </c>
      <c r="E36" s="8">
        <v>41.38</v>
      </c>
      <c r="F36" s="5">
        <f t="shared" si="0"/>
        <v>124.14000000000001</v>
      </c>
    </row>
    <row r="37" spans="1:6" ht="15">
      <c r="A37" s="20">
        <v>34</v>
      </c>
      <c r="B37" s="11" t="s">
        <v>59</v>
      </c>
      <c r="C37" s="20" t="s">
        <v>1</v>
      </c>
      <c r="D37" s="26">
        <v>6</v>
      </c>
      <c r="E37" s="8">
        <v>47.11</v>
      </c>
      <c r="F37" s="5">
        <f t="shared" si="0"/>
        <v>282.65999999999997</v>
      </c>
    </row>
    <row r="38" spans="1:6" ht="15">
      <c r="A38" s="20">
        <v>35</v>
      </c>
      <c r="B38" s="11" t="s">
        <v>60</v>
      </c>
      <c r="C38" s="20" t="s">
        <v>1</v>
      </c>
      <c r="D38" s="26">
        <v>2</v>
      </c>
      <c r="E38" s="8">
        <v>49.08</v>
      </c>
      <c r="F38" s="5">
        <f t="shared" si="0"/>
        <v>98.16</v>
      </c>
    </row>
    <row r="39" spans="1:6" ht="15">
      <c r="A39" s="20">
        <v>36</v>
      </c>
      <c r="B39" s="11" t="s">
        <v>61</v>
      </c>
      <c r="C39" s="20" t="s">
        <v>62</v>
      </c>
      <c r="D39" s="26">
        <v>8</v>
      </c>
      <c r="E39" s="8">
        <v>44.85</v>
      </c>
      <c r="F39" s="5">
        <f t="shared" si="0"/>
        <v>358.8</v>
      </c>
    </row>
    <row r="40" spans="1:6" ht="15">
      <c r="A40" s="20">
        <v>37</v>
      </c>
      <c r="B40" s="11" t="s">
        <v>63</v>
      </c>
      <c r="C40" s="20" t="s">
        <v>1</v>
      </c>
      <c r="D40" s="26">
        <v>9</v>
      </c>
      <c r="E40" s="8">
        <v>22.71</v>
      </c>
      <c r="F40" s="5">
        <f t="shared" si="0"/>
        <v>204.39000000000001</v>
      </c>
    </row>
    <row r="41" spans="1:6" ht="15">
      <c r="A41" s="20">
        <v>38</v>
      </c>
      <c r="B41" s="11" t="s">
        <v>64</v>
      </c>
      <c r="C41" s="20" t="s">
        <v>1</v>
      </c>
      <c r="D41" s="26">
        <v>15</v>
      </c>
      <c r="E41" s="8">
        <v>53.46</v>
      </c>
      <c r="F41" s="5">
        <f t="shared" si="0"/>
        <v>801.9</v>
      </c>
    </row>
    <row r="42" spans="1:6" ht="15">
      <c r="A42" s="20">
        <v>39</v>
      </c>
      <c r="B42" s="11" t="s">
        <v>67</v>
      </c>
      <c r="C42" s="20" t="s">
        <v>1</v>
      </c>
      <c r="D42" s="26">
        <v>21</v>
      </c>
      <c r="E42" s="8">
        <v>1.81</v>
      </c>
      <c r="F42" s="5">
        <f t="shared" si="0"/>
        <v>38.01</v>
      </c>
    </row>
    <row r="43" spans="1:6" ht="15">
      <c r="A43" s="20">
        <v>40</v>
      </c>
      <c r="B43" s="11" t="s">
        <v>68</v>
      </c>
      <c r="C43" s="20" t="s">
        <v>1</v>
      </c>
      <c r="D43" s="26">
        <v>3</v>
      </c>
      <c r="E43" s="8">
        <v>31.26</v>
      </c>
      <c r="F43" s="5">
        <f t="shared" si="0"/>
        <v>93.78</v>
      </c>
    </row>
    <row r="44" spans="1:6" ht="15">
      <c r="A44" s="20">
        <v>41</v>
      </c>
      <c r="B44" s="11" t="s">
        <v>70</v>
      </c>
      <c r="C44" s="20" t="s">
        <v>1</v>
      </c>
      <c r="D44" s="26">
        <v>3</v>
      </c>
      <c r="E44" s="8">
        <v>29.3</v>
      </c>
      <c r="F44" s="5">
        <f t="shared" si="0"/>
        <v>87.9</v>
      </c>
    </row>
    <row r="45" spans="1:6" ht="15">
      <c r="A45" s="20">
        <v>42</v>
      </c>
      <c r="B45" s="11" t="s">
        <v>71</v>
      </c>
      <c r="C45" s="20" t="s">
        <v>1</v>
      </c>
      <c r="D45" s="26">
        <v>7</v>
      </c>
      <c r="E45" s="8">
        <v>8.46</v>
      </c>
      <c r="F45" s="5">
        <f t="shared" si="0"/>
        <v>59.220000000000006</v>
      </c>
    </row>
    <row r="46" spans="1:6" ht="15">
      <c r="A46" s="20">
        <v>43</v>
      </c>
      <c r="B46" s="11" t="s">
        <v>73</v>
      </c>
      <c r="C46" s="20" t="s">
        <v>1</v>
      </c>
      <c r="D46" s="26">
        <v>6</v>
      </c>
      <c r="E46" s="8">
        <v>7.93</v>
      </c>
      <c r="F46" s="5">
        <f t="shared" si="0"/>
        <v>47.58</v>
      </c>
    </row>
    <row r="47" spans="1:6" ht="15">
      <c r="A47" s="20">
        <v>44</v>
      </c>
      <c r="B47" s="11" t="s">
        <v>75</v>
      </c>
      <c r="C47" s="20" t="s">
        <v>1</v>
      </c>
      <c r="D47" s="26">
        <v>26</v>
      </c>
      <c r="E47" s="8">
        <v>3.4</v>
      </c>
      <c r="F47" s="5">
        <f aca="true" t="shared" si="1" ref="F47:F89">E47*D47</f>
        <v>88.39999999999999</v>
      </c>
    </row>
    <row r="48" spans="1:6" ht="15">
      <c r="A48" s="20">
        <v>45</v>
      </c>
      <c r="B48" s="11" t="s">
        <v>76</v>
      </c>
      <c r="C48" s="20" t="s">
        <v>1</v>
      </c>
      <c r="D48" s="26">
        <v>21</v>
      </c>
      <c r="E48" s="8">
        <v>3.84</v>
      </c>
      <c r="F48" s="5">
        <f t="shared" si="1"/>
        <v>80.64</v>
      </c>
    </row>
    <row r="49" spans="1:6" ht="15">
      <c r="A49" s="20">
        <v>46</v>
      </c>
      <c r="B49" s="11" t="s">
        <v>77</v>
      </c>
      <c r="C49" s="20" t="s">
        <v>1</v>
      </c>
      <c r="D49" s="26">
        <v>9</v>
      </c>
      <c r="E49" s="8">
        <v>5.81</v>
      </c>
      <c r="F49" s="5">
        <f t="shared" si="1"/>
        <v>52.29</v>
      </c>
    </row>
    <row r="50" spans="1:6" ht="15">
      <c r="A50" s="20">
        <v>47</v>
      </c>
      <c r="B50" s="11" t="s">
        <v>78</v>
      </c>
      <c r="C50" s="20" t="s">
        <v>1</v>
      </c>
      <c r="D50" s="26">
        <v>4</v>
      </c>
      <c r="E50" s="8">
        <v>11.84</v>
      </c>
      <c r="F50" s="5">
        <f t="shared" si="1"/>
        <v>47.36</v>
      </c>
    </row>
    <row r="51" spans="1:6" ht="15">
      <c r="A51" s="20">
        <v>48</v>
      </c>
      <c r="B51" s="11" t="s">
        <v>79</v>
      </c>
      <c r="C51" s="20" t="s">
        <v>1</v>
      </c>
      <c r="D51" s="26">
        <v>16</v>
      </c>
      <c r="E51" s="8">
        <v>22.83</v>
      </c>
      <c r="F51" s="5">
        <f t="shared" si="1"/>
        <v>365.28</v>
      </c>
    </row>
    <row r="52" spans="1:6" ht="15">
      <c r="A52" s="20">
        <v>49</v>
      </c>
      <c r="B52" s="11" t="s">
        <v>80</v>
      </c>
      <c r="C52" s="20" t="s">
        <v>1</v>
      </c>
      <c r="D52" s="26">
        <v>6</v>
      </c>
      <c r="E52" s="8">
        <v>48.93</v>
      </c>
      <c r="F52" s="5">
        <f t="shared" si="1"/>
        <v>293.58</v>
      </c>
    </row>
    <row r="53" spans="1:6" ht="15">
      <c r="A53" s="20">
        <v>50</v>
      </c>
      <c r="B53" s="11" t="s">
        <v>81</v>
      </c>
      <c r="C53" s="20" t="s">
        <v>1</v>
      </c>
      <c r="D53" s="26">
        <v>3</v>
      </c>
      <c r="E53" s="8">
        <v>2.64</v>
      </c>
      <c r="F53" s="5">
        <f t="shared" si="1"/>
        <v>7.92</v>
      </c>
    </row>
    <row r="54" spans="1:6" ht="15">
      <c r="A54" s="20">
        <v>51</v>
      </c>
      <c r="B54" s="11" t="s">
        <v>82</v>
      </c>
      <c r="C54" s="20" t="s">
        <v>1</v>
      </c>
      <c r="D54" s="26">
        <v>7</v>
      </c>
      <c r="E54" s="8">
        <v>3.25</v>
      </c>
      <c r="F54" s="5">
        <f t="shared" si="1"/>
        <v>22.75</v>
      </c>
    </row>
    <row r="55" spans="1:6" ht="15">
      <c r="A55" s="20">
        <v>52</v>
      </c>
      <c r="B55" s="11" t="s">
        <v>83</v>
      </c>
      <c r="C55" s="20" t="s">
        <v>1</v>
      </c>
      <c r="D55" s="26">
        <v>15</v>
      </c>
      <c r="E55" s="8">
        <v>3.4</v>
      </c>
      <c r="F55" s="5">
        <f t="shared" si="1"/>
        <v>51</v>
      </c>
    </row>
    <row r="56" spans="1:6" ht="15">
      <c r="A56" s="20">
        <v>53</v>
      </c>
      <c r="B56" s="11" t="s">
        <v>93</v>
      </c>
      <c r="C56" s="20" t="s">
        <v>1</v>
      </c>
      <c r="D56" s="26">
        <v>35</v>
      </c>
      <c r="E56" s="8">
        <v>57.16</v>
      </c>
      <c r="F56" s="5">
        <f t="shared" si="1"/>
        <v>2000.6</v>
      </c>
    </row>
    <row r="57" spans="1:6" ht="15">
      <c r="A57" s="20">
        <v>54</v>
      </c>
      <c r="B57" s="11" t="s">
        <v>94</v>
      </c>
      <c r="C57" s="20" t="s">
        <v>21</v>
      </c>
      <c r="D57" s="26">
        <v>2</v>
      </c>
      <c r="E57" s="8">
        <v>60.03</v>
      </c>
      <c r="F57" s="5">
        <f t="shared" si="1"/>
        <v>120.06</v>
      </c>
    </row>
    <row r="58" spans="1:6" ht="15">
      <c r="A58" s="20">
        <v>55</v>
      </c>
      <c r="B58" s="11" t="s">
        <v>95</v>
      </c>
      <c r="C58" s="20" t="s">
        <v>1</v>
      </c>
      <c r="D58" s="26">
        <v>4</v>
      </c>
      <c r="E58" s="8">
        <v>21.29</v>
      </c>
      <c r="F58" s="5">
        <f t="shared" si="1"/>
        <v>85.16</v>
      </c>
    </row>
    <row r="59" spans="1:6" ht="15">
      <c r="A59" s="20">
        <v>56</v>
      </c>
      <c r="B59" s="11" t="s">
        <v>96</v>
      </c>
      <c r="C59" s="20" t="s">
        <v>30</v>
      </c>
      <c r="D59" s="26">
        <v>5.6</v>
      </c>
      <c r="E59" s="8">
        <v>13.67</v>
      </c>
      <c r="F59" s="5">
        <f t="shared" si="1"/>
        <v>76.55199999999999</v>
      </c>
    </row>
    <row r="60" spans="1:6" ht="15">
      <c r="A60" s="20">
        <v>57</v>
      </c>
      <c r="B60" s="11" t="s">
        <v>100</v>
      </c>
      <c r="C60" s="20" t="s">
        <v>1</v>
      </c>
      <c r="D60" s="26">
        <v>30</v>
      </c>
      <c r="E60" s="8">
        <v>48.55</v>
      </c>
      <c r="F60" s="5">
        <f t="shared" si="1"/>
        <v>1456.5</v>
      </c>
    </row>
    <row r="61" spans="1:6" ht="15">
      <c r="A61" s="20">
        <v>58</v>
      </c>
      <c r="B61" s="10" t="s">
        <v>101</v>
      </c>
      <c r="C61" s="21" t="s">
        <v>62</v>
      </c>
      <c r="D61" s="26">
        <v>5</v>
      </c>
      <c r="E61" s="7">
        <v>113.94</v>
      </c>
      <c r="F61" s="4">
        <f t="shared" si="1"/>
        <v>569.7</v>
      </c>
    </row>
    <row r="62" spans="1:6" ht="15">
      <c r="A62" s="20">
        <v>59</v>
      </c>
      <c r="B62" s="11" t="s">
        <v>102</v>
      </c>
      <c r="C62" s="20" t="s">
        <v>1</v>
      </c>
      <c r="D62" s="26">
        <v>8</v>
      </c>
      <c r="E62" s="8">
        <v>65.54</v>
      </c>
      <c r="F62" s="5">
        <f t="shared" si="1"/>
        <v>524.32</v>
      </c>
    </row>
    <row r="63" spans="1:6" ht="15">
      <c r="A63" s="20">
        <v>60</v>
      </c>
      <c r="B63" s="11" t="s">
        <v>103</v>
      </c>
      <c r="C63" s="20" t="s">
        <v>1</v>
      </c>
      <c r="D63" s="26">
        <v>7</v>
      </c>
      <c r="E63" s="8">
        <v>1.59</v>
      </c>
      <c r="F63" s="5">
        <f t="shared" si="1"/>
        <v>11.13</v>
      </c>
    </row>
    <row r="64" spans="1:6" ht="15">
      <c r="A64" s="20">
        <v>61</v>
      </c>
      <c r="B64" s="11" t="s">
        <v>104</v>
      </c>
      <c r="C64" s="20" t="s">
        <v>1</v>
      </c>
      <c r="D64" s="26">
        <v>7</v>
      </c>
      <c r="E64" s="8">
        <v>1.59</v>
      </c>
      <c r="F64" s="5">
        <f t="shared" si="1"/>
        <v>11.13</v>
      </c>
    </row>
    <row r="65" spans="1:6" ht="15">
      <c r="A65" s="20">
        <v>62</v>
      </c>
      <c r="B65" s="11" t="s">
        <v>105</v>
      </c>
      <c r="C65" s="20" t="s">
        <v>1</v>
      </c>
      <c r="D65" s="26">
        <v>35</v>
      </c>
      <c r="E65" s="8">
        <v>80.64</v>
      </c>
      <c r="F65" s="5">
        <f t="shared" si="1"/>
        <v>2822.4</v>
      </c>
    </row>
    <row r="66" spans="1:6" ht="15">
      <c r="A66" s="20">
        <v>63</v>
      </c>
      <c r="B66" s="11" t="s">
        <v>106</v>
      </c>
      <c r="C66" s="20" t="s">
        <v>1</v>
      </c>
      <c r="D66" s="26">
        <v>15</v>
      </c>
      <c r="E66" s="8">
        <v>44.17</v>
      </c>
      <c r="F66" s="5">
        <f t="shared" si="1"/>
        <v>662.5500000000001</v>
      </c>
    </row>
    <row r="67" spans="1:6" ht="15">
      <c r="A67" s="20">
        <v>64</v>
      </c>
      <c r="B67" s="11" t="s">
        <v>107</v>
      </c>
      <c r="C67" s="20" t="s">
        <v>1</v>
      </c>
      <c r="D67" s="26">
        <v>2</v>
      </c>
      <c r="E67" s="8">
        <v>9.21</v>
      </c>
      <c r="F67" s="5">
        <f t="shared" si="1"/>
        <v>18.42</v>
      </c>
    </row>
    <row r="68" spans="1:6" ht="15">
      <c r="A68" s="20">
        <v>65</v>
      </c>
      <c r="B68" s="11" t="s">
        <v>108</v>
      </c>
      <c r="C68" s="20" t="s">
        <v>1</v>
      </c>
      <c r="D68" s="26">
        <v>4</v>
      </c>
      <c r="E68" s="8">
        <v>42.12</v>
      </c>
      <c r="F68" s="5">
        <f t="shared" si="1"/>
        <v>168.48</v>
      </c>
    </row>
    <row r="69" spans="1:6" ht="15">
      <c r="A69" s="20">
        <v>66</v>
      </c>
      <c r="B69" s="11" t="s">
        <v>110</v>
      </c>
      <c r="C69" s="20" t="s">
        <v>1</v>
      </c>
      <c r="D69" s="26">
        <v>4</v>
      </c>
      <c r="E69" s="8">
        <v>605.77</v>
      </c>
      <c r="F69" s="5">
        <f t="shared" si="1"/>
        <v>2423.08</v>
      </c>
    </row>
    <row r="70" spans="1:6" ht="15">
      <c r="A70" s="20">
        <v>67</v>
      </c>
      <c r="B70" s="11" t="s">
        <v>114</v>
      </c>
      <c r="C70" s="20" t="s">
        <v>1</v>
      </c>
      <c r="D70" s="26">
        <v>30</v>
      </c>
      <c r="E70" s="8">
        <v>16.99</v>
      </c>
      <c r="F70" s="5">
        <f t="shared" si="1"/>
        <v>509.69999999999993</v>
      </c>
    </row>
    <row r="71" spans="1:6" ht="15">
      <c r="A71" s="20">
        <v>68</v>
      </c>
      <c r="B71" s="11" t="s">
        <v>115</v>
      </c>
      <c r="C71" s="20" t="s">
        <v>1</v>
      </c>
      <c r="D71" s="26">
        <v>8</v>
      </c>
      <c r="E71" s="8">
        <v>127.3</v>
      </c>
      <c r="F71" s="5">
        <f t="shared" si="1"/>
        <v>1018.4</v>
      </c>
    </row>
    <row r="72" spans="1:6" ht="15">
      <c r="A72" s="20">
        <v>69</v>
      </c>
      <c r="B72" s="11" t="s">
        <v>117</v>
      </c>
      <c r="C72" s="20" t="s">
        <v>1</v>
      </c>
      <c r="D72" s="26">
        <v>39</v>
      </c>
      <c r="E72" s="8">
        <v>25.37</v>
      </c>
      <c r="F72" s="5">
        <f t="shared" si="1"/>
        <v>989.4300000000001</v>
      </c>
    </row>
    <row r="73" spans="1:6" ht="15">
      <c r="A73" s="20">
        <v>70</v>
      </c>
      <c r="B73" s="11" t="s">
        <v>118</v>
      </c>
      <c r="C73" s="20" t="s">
        <v>1</v>
      </c>
      <c r="D73" s="26">
        <v>4</v>
      </c>
      <c r="E73" s="8">
        <v>98.31</v>
      </c>
      <c r="F73" s="5">
        <f t="shared" si="1"/>
        <v>393.24</v>
      </c>
    </row>
    <row r="74" spans="1:6" ht="15">
      <c r="A74" s="20">
        <v>71</v>
      </c>
      <c r="B74" s="11" t="s">
        <v>119</v>
      </c>
      <c r="C74" s="20" t="s">
        <v>1</v>
      </c>
      <c r="D74" s="26">
        <v>9</v>
      </c>
      <c r="E74" s="8">
        <v>263.81</v>
      </c>
      <c r="F74" s="5">
        <f t="shared" si="1"/>
        <v>2374.29</v>
      </c>
    </row>
    <row r="75" spans="1:6" ht="15">
      <c r="A75" s="20">
        <v>72</v>
      </c>
      <c r="B75" s="11" t="s">
        <v>120</v>
      </c>
      <c r="C75" s="20" t="s">
        <v>1</v>
      </c>
      <c r="D75" s="26">
        <v>7</v>
      </c>
      <c r="E75" s="8">
        <v>4.36</v>
      </c>
      <c r="F75" s="5">
        <f t="shared" si="1"/>
        <v>30.520000000000003</v>
      </c>
    </row>
    <row r="76" spans="1:6" ht="15">
      <c r="A76" s="20">
        <v>73</v>
      </c>
      <c r="B76" s="11" t="s">
        <v>121</v>
      </c>
      <c r="C76" s="20" t="s">
        <v>1</v>
      </c>
      <c r="D76" s="26">
        <v>35</v>
      </c>
      <c r="E76" s="8">
        <v>4.76</v>
      </c>
      <c r="F76" s="5">
        <f t="shared" si="1"/>
        <v>166.6</v>
      </c>
    </row>
    <row r="77" spans="1:6" ht="15">
      <c r="A77" s="20">
        <v>74</v>
      </c>
      <c r="B77" s="11" t="s">
        <v>122</v>
      </c>
      <c r="C77" s="20" t="s">
        <v>1</v>
      </c>
      <c r="D77" s="26">
        <v>52</v>
      </c>
      <c r="E77" s="8">
        <v>6.12</v>
      </c>
      <c r="F77" s="5">
        <f t="shared" si="1"/>
        <v>318.24</v>
      </c>
    </row>
    <row r="78" spans="1:6" ht="15">
      <c r="A78" s="20">
        <v>75</v>
      </c>
      <c r="B78" s="11" t="s">
        <v>124</v>
      </c>
      <c r="C78" s="20" t="s">
        <v>1</v>
      </c>
      <c r="D78" s="26">
        <v>12</v>
      </c>
      <c r="E78" s="8">
        <v>6.15</v>
      </c>
      <c r="F78" s="5">
        <f t="shared" si="1"/>
        <v>73.80000000000001</v>
      </c>
    </row>
    <row r="79" spans="1:6" ht="15">
      <c r="A79" s="20">
        <v>76</v>
      </c>
      <c r="B79" s="11" t="s">
        <v>125</v>
      </c>
      <c r="C79" s="20" t="s">
        <v>1</v>
      </c>
      <c r="D79" s="26">
        <v>24</v>
      </c>
      <c r="E79" s="8">
        <v>8.73</v>
      </c>
      <c r="F79" s="5">
        <f t="shared" si="1"/>
        <v>209.52</v>
      </c>
    </row>
    <row r="80" spans="1:6" s="38" customFormat="1" ht="15">
      <c r="A80" s="20">
        <v>77</v>
      </c>
      <c r="B80" s="32" t="s">
        <v>126</v>
      </c>
      <c r="C80" s="31" t="s">
        <v>1</v>
      </c>
      <c r="D80" s="33">
        <v>5</v>
      </c>
      <c r="E80" s="34">
        <v>10.19</v>
      </c>
      <c r="F80" s="39">
        <f t="shared" si="1"/>
        <v>50.949999999999996</v>
      </c>
    </row>
    <row r="81" spans="1:6" ht="15">
      <c r="A81" s="20">
        <v>78</v>
      </c>
      <c r="B81" s="11" t="s">
        <v>127</v>
      </c>
      <c r="C81" s="20" t="s">
        <v>1</v>
      </c>
      <c r="D81" s="26">
        <v>28</v>
      </c>
      <c r="E81" s="8">
        <v>12.05</v>
      </c>
      <c r="F81" s="5">
        <f t="shared" si="1"/>
        <v>337.40000000000003</v>
      </c>
    </row>
    <row r="82" spans="1:6" ht="15">
      <c r="A82" s="20">
        <v>79</v>
      </c>
      <c r="B82" s="11" t="s">
        <v>128</v>
      </c>
      <c r="C82" s="20" t="s">
        <v>1</v>
      </c>
      <c r="D82" s="26">
        <v>4</v>
      </c>
      <c r="E82" s="8">
        <v>13.73</v>
      </c>
      <c r="F82" s="5">
        <f t="shared" si="1"/>
        <v>54.92</v>
      </c>
    </row>
    <row r="83" spans="1:6" ht="15">
      <c r="A83" s="20">
        <v>80</v>
      </c>
      <c r="B83" s="11" t="s">
        <v>129</v>
      </c>
      <c r="C83" s="20" t="s">
        <v>1</v>
      </c>
      <c r="D83" s="26">
        <v>12</v>
      </c>
      <c r="E83" s="8">
        <v>21.37</v>
      </c>
      <c r="F83" s="5">
        <f t="shared" si="1"/>
        <v>256.44</v>
      </c>
    </row>
    <row r="84" spans="1:6" ht="15">
      <c r="A84" s="20">
        <v>81</v>
      </c>
      <c r="B84" s="11" t="s">
        <v>132</v>
      </c>
      <c r="C84" s="20" t="s">
        <v>1</v>
      </c>
      <c r="D84" s="26">
        <v>3</v>
      </c>
      <c r="E84" s="8">
        <v>4462.56</v>
      </c>
      <c r="F84" s="5">
        <f t="shared" si="1"/>
        <v>13387.68</v>
      </c>
    </row>
    <row r="85" spans="1:6" ht="15">
      <c r="A85" s="20">
        <v>82</v>
      </c>
      <c r="B85" s="11" t="s">
        <v>133</v>
      </c>
      <c r="C85" s="20" t="s">
        <v>1</v>
      </c>
      <c r="D85" s="26">
        <v>2</v>
      </c>
      <c r="E85" s="8">
        <v>1246.58</v>
      </c>
      <c r="F85" s="5">
        <f t="shared" si="1"/>
        <v>2493.16</v>
      </c>
    </row>
    <row r="86" spans="1:6" ht="15">
      <c r="A86" s="20">
        <v>83</v>
      </c>
      <c r="B86" s="11" t="s">
        <v>134</v>
      </c>
      <c r="C86" s="20" t="s">
        <v>1</v>
      </c>
      <c r="D86" s="26">
        <v>2</v>
      </c>
      <c r="E86" s="8">
        <v>1745.22</v>
      </c>
      <c r="F86" s="5">
        <f t="shared" si="1"/>
        <v>3490.44</v>
      </c>
    </row>
    <row r="87" spans="1:6" ht="15">
      <c r="A87" s="20">
        <v>84</v>
      </c>
      <c r="B87" s="11" t="s">
        <v>136</v>
      </c>
      <c r="C87" s="20" t="s">
        <v>1</v>
      </c>
      <c r="D87" s="26">
        <v>1</v>
      </c>
      <c r="E87" s="8">
        <v>2076.98</v>
      </c>
      <c r="F87" s="5">
        <f t="shared" si="1"/>
        <v>2076.98</v>
      </c>
    </row>
    <row r="88" spans="1:6" ht="15">
      <c r="A88" s="20">
        <v>85</v>
      </c>
      <c r="B88" s="11" t="s">
        <v>137</v>
      </c>
      <c r="C88" s="20" t="s">
        <v>1</v>
      </c>
      <c r="D88" s="26">
        <v>4</v>
      </c>
      <c r="E88" s="8">
        <v>44.55</v>
      </c>
      <c r="F88" s="5">
        <f t="shared" si="1"/>
        <v>178.2</v>
      </c>
    </row>
    <row r="89" spans="1:6" ht="15">
      <c r="A89" s="20">
        <v>86</v>
      </c>
      <c r="B89" s="11" t="s">
        <v>138</v>
      </c>
      <c r="C89" s="20" t="s">
        <v>1</v>
      </c>
      <c r="D89" s="26">
        <v>19</v>
      </c>
      <c r="E89" s="8">
        <v>2.72</v>
      </c>
      <c r="F89" s="5">
        <f t="shared" si="1"/>
        <v>51.68000000000001</v>
      </c>
    </row>
    <row r="90" spans="1:6" ht="15">
      <c r="A90" s="20">
        <v>87</v>
      </c>
      <c r="B90" s="11" t="s">
        <v>141</v>
      </c>
      <c r="C90" s="20" t="s">
        <v>1</v>
      </c>
      <c r="D90" s="26">
        <v>9</v>
      </c>
      <c r="E90" s="8">
        <v>71.73</v>
      </c>
      <c r="F90" s="5">
        <f>E90*D90</f>
        <v>645.57</v>
      </c>
    </row>
    <row r="91" spans="1:6" ht="15">
      <c r="A91" s="20">
        <v>88</v>
      </c>
      <c r="B91" s="11" t="s">
        <v>142</v>
      </c>
      <c r="C91" s="20" t="s">
        <v>1</v>
      </c>
      <c r="D91" s="26">
        <v>2</v>
      </c>
      <c r="E91" s="8">
        <v>55.57</v>
      </c>
      <c r="F91" s="5">
        <f>E91*D91</f>
        <v>111.14</v>
      </c>
    </row>
    <row r="92" spans="1:6" ht="15">
      <c r="A92" s="20">
        <v>89</v>
      </c>
      <c r="B92" s="11" t="s">
        <v>143</v>
      </c>
      <c r="C92" s="20" t="s">
        <v>1</v>
      </c>
      <c r="D92" s="26">
        <v>2</v>
      </c>
      <c r="E92" s="8">
        <v>40.62</v>
      </c>
      <c r="F92" s="5">
        <f>E92*D92</f>
        <v>81.24</v>
      </c>
    </row>
    <row r="93" spans="1:6" ht="15">
      <c r="A93" s="20">
        <v>90</v>
      </c>
      <c r="B93" s="11" t="s">
        <v>144</v>
      </c>
      <c r="C93" s="20" t="s">
        <v>1</v>
      </c>
      <c r="D93" s="26">
        <v>6</v>
      </c>
      <c r="E93" s="8">
        <v>26.43</v>
      </c>
      <c r="F93" s="5">
        <f>E93*D93</f>
        <v>158.57999999999998</v>
      </c>
    </row>
    <row r="94" spans="1:6" ht="15.75" thickBot="1">
      <c r="A94" s="40">
        <v>91</v>
      </c>
      <c r="B94" s="12" t="s">
        <v>148</v>
      </c>
      <c r="C94" s="40" t="s">
        <v>1</v>
      </c>
      <c r="D94" s="42">
        <v>1</v>
      </c>
      <c r="E94" s="8">
        <v>10759.42</v>
      </c>
      <c r="F94" s="5">
        <f>E94*D94</f>
        <v>10759.42</v>
      </c>
    </row>
    <row r="95" spans="1:6" s="2" customFormat="1" ht="19.5" thickBot="1">
      <c r="A95" s="151" t="s">
        <v>150</v>
      </c>
      <c r="B95" s="152"/>
      <c r="C95" s="152"/>
      <c r="D95" s="153"/>
      <c r="E95" s="154">
        <f>SUM(F4:F94)</f>
        <v>84026.5992</v>
      </c>
      <c r="F95" s="155"/>
    </row>
    <row r="97" spans="1:4" s="1" customFormat="1" ht="15">
      <c r="A97" s="29"/>
      <c r="C97" s="29"/>
      <c r="D97" s="29"/>
    </row>
  </sheetData>
  <sheetProtection/>
  <mergeCells count="8">
    <mergeCell ref="A95:D95"/>
    <mergeCell ref="E95:F95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70"/>
  <sheetViews>
    <sheetView zoomScalePageLayoutView="0" workbookViewId="0" topLeftCell="A49">
      <selection activeCell="E68" sqref="E68:F68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167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7" ht="15">
      <c r="A4" s="20">
        <v>1</v>
      </c>
      <c r="B4" s="11" t="s">
        <v>2</v>
      </c>
      <c r="C4" s="20" t="s">
        <v>1</v>
      </c>
      <c r="D4" s="27">
        <v>2</v>
      </c>
      <c r="E4" s="8">
        <v>17.37</v>
      </c>
      <c r="F4" s="5">
        <f aca="true" t="shared" si="0" ref="F4:F32">E4*D4</f>
        <v>34.74</v>
      </c>
      <c r="G4" s="25"/>
    </row>
    <row r="5" spans="1:7" ht="15">
      <c r="A5" s="20">
        <v>2</v>
      </c>
      <c r="B5" s="11" t="s">
        <v>4</v>
      </c>
      <c r="C5" s="20" t="s">
        <v>1</v>
      </c>
      <c r="D5" s="27">
        <v>2</v>
      </c>
      <c r="E5" s="8">
        <v>10.34</v>
      </c>
      <c r="F5" s="5">
        <f t="shared" si="0"/>
        <v>20.68</v>
      </c>
      <c r="G5" s="25"/>
    </row>
    <row r="6" spans="1:7" ht="15">
      <c r="A6" s="20">
        <v>3</v>
      </c>
      <c r="B6" s="11" t="s">
        <v>9</v>
      </c>
      <c r="C6" s="20" t="s">
        <v>10</v>
      </c>
      <c r="D6" s="27">
        <v>2</v>
      </c>
      <c r="E6" s="8">
        <v>18.18</v>
      </c>
      <c r="F6" s="5">
        <f t="shared" si="0"/>
        <v>36.36</v>
      </c>
      <c r="G6" s="25"/>
    </row>
    <row r="7" spans="1:7" ht="15">
      <c r="A7" s="20">
        <v>4</v>
      </c>
      <c r="B7" s="11" t="s">
        <v>15</v>
      </c>
      <c r="C7" s="20" t="s">
        <v>1</v>
      </c>
      <c r="D7" s="27">
        <v>14</v>
      </c>
      <c r="E7" s="8">
        <v>0.98</v>
      </c>
      <c r="F7" s="5">
        <f t="shared" si="0"/>
        <v>13.719999999999999</v>
      </c>
      <c r="G7" s="25"/>
    </row>
    <row r="8" spans="1:7" ht="15">
      <c r="A8" s="20">
        <v>5</v>
      </c>
      <c r="B8" s="11" t="s">
        <v>16</v>
      </c>
      <c r="C8" s="20" t="s">
        <v>1</v>
      </c>
      <c r="D8" s="27">
        <v>6</v>
      </c>
      <c r="E8" s="8">
        <v>1.03</v>
      </c>
      <c r="F8" s="5">
        <f t="shared" si="0"/>
        <v>6.18</v>
      </c>
      <c r="G8" s="25"/>
    </row>
    <row r="9" spans="1:7" ht="15">
      <c r="A9" s="20">
        <v>6</v>
      </c>
      <c r="B9" s="11" t="s">
        <v>18</v>
      </c>
      <c r="C9" s="20" t="s">
        <v>1</v>
      </c>
      <c r="D9" s="27">
        <v>6</v>
      </c>
      <c r="E9" s="8">
        <v>275.95</v>
      </c>
      <c r="F9" s="5">
        <f t="shared" si="0"/>
        <v>1655.6999999999998</v>
      </c>
      <c r="G9" s="25"/>
    </row>
    <row r="10" spans="1:7" ht="15">
      <c r="A10" s="20">
        <v>7</v>
      </c>
      <c r="B10" s="11" t="s">
        <v>25</v>
      </c>
      <c r="C10" s="20" t="s">
        <v>10</v>
      </c>
      <c r="D10" s="27">
        <v>12.4</v>
      </c>
      <c r="E10" s="8">
        <v>22.42</v>
      </c>
      <c r="F10" s="5">
        <f t="shared" si="0"/>
        <v>278.00800000000004</v>
      </c>
      <c r="G10" s="25"/>
    </row>
    <row r="11" spans="1:7" ht="15">
      <c r="A11" s="20">
        <v>8</v>
      </c>
      <c r="B11" s="11" t="s">
        <v>26</v>
      </c>
      <c r="C11" s="20" t="s">
        <v>10</v>
      </c>
      <c r="D11" s="27">
        <v>29.2</v>
      </c>
      <c r="E11" s="8">
        <v>22.88</v>
      </c>
      <c r="F11" s="5">
        <f t="shared" si="0"/>
        <v>668.096</v>
      </c>
      <c r="G11" s="25"/>
    </row>
    <row r="12" spans="1:7" ht="15">
      <c r="A12" s="20">
        <v>9</v>
      </c>
      <c r="B12" s="11" t="s">
        <v>27</v>
      </c>
      <c r="C12" s="20" t="s">
        <v>28</v>
      </c>
      <c r="D12" s="27">
        <v>641</v>
      </c>
      <c r="E12" s="8">
        <v>3.7</v>
      </c>
      <c r="F12" s="5">
        <f t="shared" si="0"/>
        <v>2371.7000000000003</v>
      </c>
      <c r="G12" s="25"/>
    </row>
    <row r="13" spans="1:7" ht="15">
      <c r="A13" s="20">
        <v>10</v>
      </c>
      <c r="B13" s="11" t="s">
        <v>33</v>
      </c>
      <c r="C13" s="20" t="s">
        <v>34</v>
      </c>
      <c r="D13" s="27">
        <v>20</v>
      </c>
      <c r="E13" s="8">
        <v>7.17</v>
      </c>
      <c r="F13" s="5">
        <f t="shared" si="0"/>
        <v>143.4</v>
      </c>
      <c r="G13" s="25"/>
    </row>
    <row r="14" spans="1:7" ht="15">
      <c r="A14" s="20">
        <v>11</v>
      </c>
      <c r="B14" s="11" t="s">
        <v>35</v>
      </c>
      <c r="C14" s="20" t="s">
        <v>34</v>
      </c>
      <c r="D14" s="27">
        <v>20</v>
      </c>
      <c r="E14" s="8">
        <v>7.17</v>
      </c>
      <c r="F14" s="5">
        <f t="shared" si="0"/>
        <v>143.4</v>
      </c>
      <c r="G14" s="25"/>
    </row>
    <row r="15" spans="1:7" ht="15">
      <c r="A15" s="20">
        <v>12</v>
      </c>
      <c r="B15" s="11" t="s">
        <v>36</v>
      </c>
      <c r="C15" s="20" t="s">
        <v>34</v>
      </c>
      <c r="D15" s="27">
        <v>20</v>
      </c>
      <c r="E15" s="8">
        <v>7.17</v>
      </c>
      <c r="F15" s="5">
        <f t="shared" si="0"/>
        <v>143.4</v>
      </c>
      <c r="G15" s="25"/>
    </row>
    <row r="16" spans="1:7" ht="15">
      <c r="A16" s="20">
        <v>13</v>
      </c>
      <c r="B16" s="11" t="s">
        <v>37</v>
      </c>
      <c r="C16" s="20" t="s">
        <v>28</v>
      </c>
      <c r="D16" s="27">
        <v>441</v>
      </c>
      <c r="E16" s="8">
        <v>2.85</v>
      </c>
      <c r="F16" s="5">
        <f t="shared" si="0"/>
        <v>1256.8500000000001</v>
      </c>
      <c r="G16" s="25"/>
    </row>
    <row r="17" spans="1:7" ht="15">
      <c r="A17" s="20">
        <v>14</v>
      </c>
      <c r="B17" s="11" t="s">
        <v>38</v>
      </c>
      <c r="C17" s="20" t="s">
        <v>28</v>
      </c>
      <c r="D17" s="27">
        <v>50</v>
      </c>
      <c r="E17" s="8">
        <v>37.86</v>
      </c>
      <c r="F17" s="5">
        <f t="shared" si="0"/>
        <v>1893</v>
      </c>
      <c r="G17" s="25"/>
    </row>
    <row r="18" spans="1:7" ht="15">
      <c r="A18" s="20">
        <v>15</v>
      </c>
      <c r="B18" s="11" t="s">
        <v>39</v>
      </c>
      <c r="C18" s="20" t="s">
        <v>1</v>
      </c>
      <c r="D18" s="27">
        <v>1</v>
      </c>
      <c r="E18" s="8">
        <v>430.38</v>
      </c>
      <c r="F18" s="5">
        <f t="shared" si="0"/>
        <v>430.38</v>
      </c>
      <c r="G18" s="25"/>
    </row>
    <row r="19" spans="1:7" ht="15">
      <c r="A19" s="20">
        <v>16</v>
      </c>
      <c r="B19" s="11" t="s">
        <v>40</v>
      </c>
      <c r="C19" s="20" t="s">
        <v>1</v>
      </c>
      <c r="D19" s="27">
        <v>2</v>
      </c>
      <c r="E19" s="8">
        <v>77.38</v>
      </c>
      <c r="F19" s="5">
        <f t="shared" si="0"/>
        <v>154.76</v>
      </c>
      <c r="G19" s="25"/>
    </row>
    <row r="20" spans="1:7" ht="15">
      <c r="A20" s="20">
        <v>17</v>
      </c>
      <c r="B20" s="11" t="s">
        <v>41</v>
      </c>
      <c r="C20" s="20" t="s">
        <v>1</v>
      </c>
      <c r="D20" s="27">
        <v>10</v>
      </c>
      <c r="E20" s="8">
        <v>62.14</v>
      </c>
      <c r="F20" s="5">
        <f t="shared" si="0"/>
        <v>621.4</v>
      </c>
      <c r="G20" s="25"/>
    </row>
    <row r="21" spans="1:7" ht="15">
      <c r="A21" s="20">
        <v>18</v>
      </c>
      <c r="B21" s="11" t="s">
        <v>42</v>
      </c>
      <c r="C21" s="20" t="s">
        <v>1</v>
      </c>
      <c r="D21" s="27">
        <v>4</v>
      </c>
      <c r="E21" s="8">
        <v>209.45</v>
      </c>
      <c r="F21" s="5">
        <f t="shared" si="0"/>
        <v>837.8</v>
      </c>
      <c r="G21" s="25"/>
    </row>
    <row r="22" spans="1:7" ht="15">
      <c r="A22" s="20">
        <v>19</v>
      </c>
      <c r="B22" s="11" t="s">
        <v>51</v>
      </c>
      <c r="C22" s="20" t="s">
        <v>1</v>
      </c>
      <c r="D22" s="27">
        <v>1</v>
      </c>
      <c r="E22" s="8">
        <v>30.28</v>
      </c>
      <c r="F22" s="5">
        <f t="shared" si="0"/>
        <v>30.28</v>
      </c>
      <c r="G22" s="25"/>
    </row>
    <row r="23" spans="1:7" ht="15">
      <c r="A23" s="20">
        <v>20</v>
      </c>
      <c r="B23" s="11" t="s">
        <v>52</v>
      </c>
      <c r="C23" s="20" t="s">
        <v>1</v>
      </c>
      <c r="D23" s="27">
        <v>1</v>
      </c>
      <c r="E23" s="8">
        <v>32.01</v>
      </c>
      <c r="F23" s="5">
        <f t="shared" si="0"/>
        <v>32.01</v>
      </c>
      <c r="G23" s="25"/>
    </row>
    <row r="24" spans="1:7" ht="15">
      <c r="A24" s="20">
        <v>21</v>
      </c>
      <c r="B24" s="10" t="s">
        <v>53</v>
      </c>
      <c r="C24" s="21" t="s">
        <v>1</v>
      </c>
      <c r="D24" s="27">
        <v>1</v>
      </c>
      <c r="E24" s="7">
        <v>33.45</v>
      </c>
      <c r="F24" s="4">
        <f t="shared" si="0"/>
        <v>33.45</v>
      </c>
      <c r="G24" s="25"/>
    </row>
    <row r="25" spans="1:7" ht="15">
      <c r="A25" s="20">
        <v>22</v>
      </c>
      <c r="B25" s="11" t="s">
        <v>54</v>
      </c>
      <c r="C25" s="20" t="s">
        <v>1</v>
      </c>
      <c r="D25" s="27">
        <v>1</v>
      </c>
      <c r="E25" s="8">
        <v>35.34</v>
      </c>
      <c r="F25" s="5">
        <f t="shared" si="0"/>
        <v>35.34</v>
      </c>
      <c r="G25" s="25"/>
    </row>
    <row r="26" spans="1:7" ht="15">
      <c r="A26" s="20">
        <v>23</v>
      </c>
      <c r="B26" s="11" t="s">
        <v>55</v>
      </c>
      <c r="C26" s="20" t="s">
        <v>1</v>
      </c>
      <c r="D26" s="27">
        <v>11</v>
      </c>
      <c r="E26" s="8">
        <v>37.3</v>
      </c>
      <c r="F26" s="5">
        <f t="shared" si="0"/>
        <v>410.29999999999995</v>
      </c>
      <c r="G26" s="25"/>
    </row>
    <row r="27" spans="1:7" ht="15">
      <c r="A27" s="20">
        <v>24</v>
      </c>
      <c r="B27" s="11" t="s">
        <v>56</v>
      </c>
      <c r="C27" s="20" t="s">
        <v>1</v>
      </c>
      <c r="D27" s="27">
        <v>1</v>
      </c>
      <c r="E27" s="8">
        <v>38.36</v>
      </c>
      <c r="F27" s="5">
        <f t="shared" si="0"/>
        <v>38.36</v>
      </c>
      <c r="G27" s="25"/>
    </row>
    <row r="28" spans="1:7" ht="15">
      <c r="A28" s="20">
        <v>25</v>
      </c>
      <c r="B28" s="11" t="s">
        <v>65</v>
      </c>
      <c r="C28" s="20" t="s">
        <v>66</v>
      </c>
      <c r="D28" s="27">
        <v>15</v>
      </c>
      <c r="E28" s="8">
        <v>4.91</v>
      </c>
      <c r="F28" s="5">
        <f t="shared" si="0"/>
        <v>73.65</v>
      </c>
      <c r="G28" s="25"/>
    </row>
    <row r="29" spans="1:7" ht="15">
      <c r="A29" s="20">
        <v>26</v>
      </c>
      <c r="B29" s="11" t="s">
        <v>67</v>
      </c>
      <c r="C29" s="20" t="s">
        <v>1</v>
      </c>
      <c r="D29" s="27">
        <v>18</v>
      </c>
      <c r="E29" s="8">
        <v>1.81</v>
      </c>
      <c r="F29" s="5">
        <f t="shared" si="0"/>
        <v>32.58</v>
      </c>
      <c r="G29" s="25"/>
    </row>
    <row r="30" spans="1:7" ht="15">
      <c r="A30" s="20">
        <v>27</v>
      </c>
      <c r="B30" s="11" t="s">
        <v>69</v>
      </c>
      <c r="C30" s="20" t="s">
        <v>1</v>
      </c>
      <c r="D30" s="27">
        <v>45</v>
      </c>
      <c r="E30" s="8">
        <v>0.74</v>
      </c>
      <c r="F30" s="5">
        <f t="shared" si="0"/>
        <v>33.3</v>
      </c>
      <c r="G30" s="25"/>
    </row>
    <row r="31" spans="1:7" ht="15">
      <c r="A31" s="20">
        <v>28</v>
      </c>
      <c r="B31" s="11" t="s">
        <v>71</v>
      </c>
      <c r="C31" s="20" t="s">
        <v>1</v>
      </c>
      <c r="D31" s="27">
        <v>6</v>
      </c>
      <c r="E31" s="8">
        <v>8.46</v>
      </c>
      <c r="F31" s="5">
        <f t="shared" si="0"/>
        <v>50.760000000000005</v>
      </c>
      <c r="G31" s="25"/>
    </row>
    <row r="32" spans="1:7" ht="15">
      <c r="A32" s="20">
        <v>29</v>
      </c>
      <c r="B32" s="11" t="s">
        <v>72</v>
      </c>
      <c r="C32" s="20" t="s">
        <v>1</v>
      </c>
      <c r="D32" s="27">
        <v>115</v>
      </c>
      <c r="E32" s="8">
        <v>3.25</v>
      </c>
      <c r="F32" s="5">
        <f t="shared" si="0"/>
        <v>373.75</v>
      </c>
      <c r="G32" s="25"/>
    </row>
    <row r="33" spans="1:7" ht="15">
      <c r="A33" s="20">
        <v>30</v>
      </c>
      <c r="B33" s="11" t="s">
        <v>75</v>
      </c>
      <c r="C33" s="20" t="s">
        <v>1</v>
      </c>
      <c r="D33" s="27">
        <v>2</v>
      </c>
      <c r="E33" s="8">
        <v>3.4</v>
      </c>
      <c r="F33" s="5">
        <f aca="true" t="shared" si="1" ref="F33:F63">E33*D33</f>
        <v>6.8</v>
      </c>
      <c r="G33" s="25"/>
    </row>
    <row r="34" spans="1:7" ht="15">
      <c r="A34" s="20">
        <v>31</v>
      </c>
      <c r="B34" s="11" t="s">
        <v>76</v>
      </c>
      <c r="C34" s="20" t="s">
        <v>1</v>
      </c>
      <c r="D34" s="27">
        <v>10</v>
      </c>
      <c r="E34" s="8">
        <v>3.84</v>
      </c>
      <c r="F34" s="5">
        <f t="shared" si="1"/>
        <v>38.4</v>
      </c>
      <c r="G34" s="25"/>
    </row>
    <row r="35" spans="1:7" ht="15">
      <c r="A35" s="20">
        <v>32</v>
      </c>
      <c r="B35" s="11" t="s">
        <v>77</v>
      </c>
      <c r="C35" s="20" t="s">
        <v>1</v>
      </c>
      <c r="D35" s="27">
        <v>1</v>
      </c>
      <c r="E35" s="8">
        <v>5.81</v>
      </c>
      <c r="F35" s="5">
        <f t="shared" si="1"/>
        <v>5.81</v>
      </c>
      <c r="G35" s="25"/>
    </row>
    <row r="36" spans="1:7" ht="15">
      <c r="A36" s="20">
        <v>33</v>
      </c>
      <c r="B36" s="11" t="s">
        <v>79</v>
      </c>
      <c r="C36" s="20" t="s">
        <v>1</v>
      </c>
      <c r="D36" s="27">
        <v>14</v>
      </c>
      <c r="E36" s="8">
        <v>22.83</v>
      </c>
      <c r="F36" s="5">
        <f t="shared" si="1"/>
        <v>319.62</v>
      </c>
      <c r="G36" s="25"/>
    </row>
    <row r="37" spans="1:7" ht="15">
      <c r="A37" s="20">
        <v>34</v>
      </c>
      <c r="B37" s="11" t="s">
        <v>81</v>
      </c>
      <c r="C37" s="20" t="s">
        <v>1</v>
      </c>
      <c r="D37" s="27">
        <v>3</v>
      </c>
      <c r="E37" s="8">
        <v>2.64</v>
      </c>
      <c r="F37" s="5">
        <f t="shared" si="1"/>
        <v>7.92</v>
      </c>
      <c r="G37" s="25"/>
    </row>
    <row r="38" spans="1:7" ht="15">
      <c r="A38" s="20">
        <v>35</v>
      </c>
      <c r="B38" s="11" t="s">
        <v>83</v>
      </c>
      <c r="C38" s="20" t="s">
        <v>1</v>
      </c>
      <c r="D38" s="27">
        <v>2</v>
      </c>
      <c r="E38" s="8">
        <v>3.4</v>
      </c>
      <c r="F38" s="5">
        <f t="shared" si="1"/>
        <v>6.8</v>
      </c>
      <c r="G38" s="25"/>
    </row>
    <row r="39" spans="1:7" ht="15">
      <c r="A39" s="20">
        <v>36</v>
      </c>
      <c r="B39" s="11" t="s">
        <v>85</v>
      </c>
      <c r="C39" s="20" t="s">
        <v>1</v>
      </c>
      <c r="D39" s="27">
        <v>3</v>
      </c>
      <c r="E39" s="8">
        <v>9.29</v>
      </c>
      <c r="F39" s="5">
        <f t="shared" si="1"/>
        <v>27.869999999999997</v>
      </c>
      <c r="G39" s="25"/>
    </row>
    <row r="40" spans="1:7" ht="15">
      <c r="A40" s="20">
        <v>37</v>
      </c>
      <c r="B40" s="11" t="s">
        <v>86</v>
      </c>
      <c r="C40" s="20" t="s">
        <v>1</v>
      </c>
      <c r="D40" s="27">
        <v>2</v>
      </c>
      <c r="E40" s="8">
        <v>102.46</v>
      </c>
      <c r="F40" s="5">
        <f t="shared" si="1"/>
        <v>204.92</v>
      </c>
      <c r="G40" s="25"/>
    </row>
    <row r="41" spans="1:7" ht="15">
      <c r="A41" s="20">
        <v>38</v>
      </c>
      <c r="B41" s="11" t="s">
        <v>87</v>
      </c>
      <c r="C41" s="20" t="s">
        <v>1</v>
      </c>
      <c r="D41" s="27">
        <v>1</v>
      </c>
      <c r="E41" s="8">
        <v>77.39</v>
      </c>
      <c r="F41" s="5">
        <f t="shared" si="1"/>
        <v>77.39</v>
      </c>
      <c r="G41" s="25"/>
    </row>
    <row r="42" spans="1:7" ht="15">
      <c r="A42" s="20">
        <v>39</v>
      </c>
      <c r="B42" s="11" t="s">
        <v>88</v>
      </c>
      <c r="C42" s="20" t="s">
        <v>1</v>
      </c>
      <c r="D42" s="27">
        <v>8</v>
      </c>
      <c r="E42" s="8">
        <v>34.28</v>
      </c>
      <c r="F42" s="5">
        <f t="shared" si="1"/>
        <v>274.24</v>
      </c>
      <c r="G42" s="25"/>
    </row>
    <row r="43" spans="1:7" ht="15">
      <c r="A43" s="20">
        <v>40</v>
      </c>
      <c r="B43" s="11" t="s">
        <v>89</v>
      </c>
      <c r="C43" s="20" t="s">
        <v>1</v>
      </c>
      <c r="D43" s="27">
        <v>4</v>
      </c>
      <c r="E43" s="8">
        <v>400.4</v>
      </c>
      <c r="F43" s="5">
        <f t="shared" si="1"/>
        <v>1601.6</v>
      </c>
      <c r="G43" s="25"/>
    </row>
    <row r="44" spans="1:7" ht="15">
      <c r="A44" s="20">
        <v>41</v>
      </c>
      <c r="B44" s="11" t="s">
        <v>90</v>
      </c>
      <c r="C44" s="20" t="s">
        <v>34</v>
      </c>
      <c r="D44" s="27">
        <v>290</v>
      </c>
      <c r="E44" s="8">
        <v>5.81</v>
      </c>
      <c r="F44" s="5">
        <f t="shared" si="1"/>
        <v>1684.8999999999999</v>
      </c>
      <c r="G44" s="25"/>
    </row>
    <row r="45" spans="1:7" ht="15">
      <c r="A45" s="20">
        <v>42</v>
      </c>
      <c r="B45" s="11" t="s">
        <v>97</v>
      </c>
      <c r="C45" s="20" t="s">
        <v>98</v>
      </c>
      <c r="D45" s="27">
        <v>25</v>
      </c>
      <c r="E45" s="8">
        <v>15.48</v>
      </c>
      <c r="F45" s="5">
        <f t="shared" si="1"/>
        <v>387</v>
      </c>
      <c r="G45" s="25"/>
    </row>
    <row r="46" spans="1:7" ht="15">
      <c r="A46" s="20">
        <v>43</v>
      </c>
      <c r="B46" s="11" t="s">
        <v>99</v>
      </c>
      <c r="C46" s="20" t="s">
        <v>98</v>
      </c>
      <c r="D46" s="27">
        <v>25</v>
      </c>
      <c r="E46" s="8">
        <v>27.48</v>
      </c>
      <c r="F46" s="5">
        <f t="shared" si="1"/>
        <v>687</v>
      </c>
      <c r="G46" s="25"/>
    </row>
    <row r="47" spans="1:7" ht="15">
      <c r="A47" s="20">
        <v>44</v>
      </c>
      <c r="B47" s="11" t="s">
        <v>102</v>
      </c>
      <c r="C47" s="20" t="s">
        <v>1</v>
      </c>
      <c r="D47" s="27">
        <v>2</v>
      </c>
      <c r="E47" s="8">
        <v>65.54</v>
      </c>
      <c r="F47" s="5">
        <f t="shared" si="1"/>
        <v>131.08</v>
      </c>
      <c r="G47" s="25"/>
    </row>
    <row r="48" spans="1:7" ht="15">
      <c r="A48" s="20">
        <v>45</v>
      </c>
      <c r="B48" s="11" t="s">
        <v>103</v>
      </c>
      <c r="C48" s="20" t="s">
        <v>1</v>
      </c>
      <c r="D48" s="27">
        <v>6</v>
      </c>
      <c r="E48" s="8">
        <v>1.59</v>
      </c>
      <c r="F48" s="5">
        <f t="shared" si="1"/>
        <v>9.540000000000001</v>
      </c>
      <c r="G48" s="25"/>
    </row>
    <row r="49" spans="1:7" ht="15">
      <c r="A49" s="20">
        <v>46</v>
      </c>
      <c r="B49" s="11" t="s">
        <v>104</v>
      </c>
      <c r="C49" s="20" t="s">
        <v>1</v>
      </c>
      <c r="D49" s="27">
        <v>6</v>
      </c>
      <c r="E49" s="8">
        <v>1.59</v>
      </c>
      <c r="F49" s="5">
        <f t="shared" si="1"/>
        <v>9.540000000000001</v>
      </c>
      <c r="G49" s="25"/>
    </row>
    <row r="50" spans="1:7" ht="15">
      <c r="A50" s="20">
        <v>47</v>
      </c>
      <c r="B50" s="11" t="s">
        <v>108</v>
      </c>
      <c r="C50" s="20" t="s">
        <v>1</v>
      </c>
      <c r="D50" s="27">
        <v>4</v>
      </c>
      <c r="E50" s="8">
        <v>42.12</v>
      </c>
      <c r="F50" s="5">
        <f t="shared" si="1"/>
        <v>168.48</v>
      </c>
      <c r="G50" s="25"/>
    </row>
    <row r="51" spans="1:7" ht="15">
      <c r="A51" s="20">
        <v>48</v>
      </c>
      <c r="B51" s="11" t="s">
        <v>109</v>
      </c>
      <c r="C51" s="20" t="s">
        <v>1</v>
      </c>
      <c r="D51" s="27">
        <v>17</v>
      </c>
      <c r="E51" s="8">
        <v>58.14</v>
      </c>
      <c r="F51" s="5">
        <f t="shared" si="1"/>
        <v>988.38</v>
      </c>
      <c r="G51" s="25"/>
    </row>
    <row r="52" spans="1:7" ht="15">
      <c r="A52" s="20">
        <v>49</v>
      </c>
      <c r="B52" s="11" t="s">
        <v>110</v>
      </c>
      <c r="C52" s="20" t="s">
        <v>1</v>
      </c>
      <c r="D52" s="27">
        <v>4</v>
      </c>
      <c r="E52" s="8">
        <v>605.77</v>
      </c>
      <c r="F52" s="5">
        <f t="shared" si="1"/>
        <v>2423.08</v>
      </c>
      <c r="G52" s="25"/>
    </row>
    <row r="53" spans="1:7" ht="15">
      <c r="A53" s="20">
        <v>50</v>
      </c>
      <c r="B53" s="11" t="s">
        <v>111</v>
      </c>
      <c r="C53" s="20" t="s">
        <v>1</v>
      </c>
      <c r="D53" s="27">
        <v>17</v>
      </c>
      <c r="E53" s="8">
        <v>1186.71</v>
      </c>
      <c r="F53" s="5">
        <f t="shared" si="1"/>
        <v>20174.07</v>
      </c>
      <c r="G53" s="25"/>
    </row>
    <row r="54" spans="1:7" ht="15">
      <c r="A54" s="20">
        <v>51</v>
      </c>
      <c r="B54" s="11" t="s">
        <v>116</v>
      </c>
      <c r="C54" s="20" t="s">
        <v>1</v>
      </c>
      <c r="D54" s="27">
        <v>2</v>
      </c>
      <c r="E54" s="8">
        <v>40.4</v>
      </c>
      <c r="F54" s="5">
        <f t="shared" si="1"/>
        <v>80.8</v>
      </c>
      <c r="G54" s="25"/>
    </row>
    <row r="55" spans="1:7" ht="15">
      <c r="A55" s="20">
        <v>52</v>
      </c>
      <c r="B55" s="11" t="s">
        <v>117</v>
      </c>
      <c r="C55" s="20" t="s">
        <v>1</v>
      </c>
      <c r="D55" s="27">
        <v>7</v>
      </c>
      <c r="E55" s="8">
        <v>25.37</v>
      </c>
      <c r="F55" s="5">
        <f t="shared" si="1"/>
        <v>177.59</v>
      </c>
      <c r="G55" s="25"/>
    </row>
    <row r="56" spans="1:7" ht="15">
      <c r="A56" s="20">
        <v>53</v>
      </c>
      <c r="B56" s="11" t="s">
        <v>121</v>
      </c>
      <c r="C56" s="20" t="s">
        <v>1</v>
      </c>
      <c r="D56" s="27">
        <v>11</v>
      </c>
      <c r="E56" s="8">
        <v>4.76</v>
      </c>
      <c r="F56" s="5">
        <f t="shared" si="1"/>
        <v>52.36</v>
      </c>
      <c r="G56" s="25"/>
    </row>
    <row r="57" spans="1:7" ht="15">
      <c r="A57" s="20">
        <v>54</v>
      </c>
      <c r="B57" s="11" t="s">
        <v>122</v>
      </c>
      <c r="C57" s="20" t="s">
        <v>1</v>
      </c>
      <c r="D57" s="27">
        <v>21</v>
      </c>
      <c r="E57" s="8">
        <v>6.12</v>
      </c>
      <c r="F57" s="5">
        <f t="shared" si="1"/>
        <v>128.52</v>
      </c>
      <c r="G57" s="25"/>
    </row>
    <row r="58" spans="1:7" s="38" customFormat="1" ht="15">
      <c r="A58" s="20">
        <v>55</v>
      </c>
      <c r="B58" s="32" t="s">
        <v>126</v>
      </c>
      <c r="C58" s="31" t="s">
        <v>1</v>
      </c>
      <c r="D58" s="35">
        <v>9</v>
      </c>
      <c r="E58" s="34">
        <v>10.19</v>
      </c>
      <c r="F58" s="39">
        <f t="shared" si="1"/>
        <v>91.71</v>
      </c>
      <c r="G58" s="37"/>
    </row>
    <row r="59" spans="1:7" ht="15">
      <c r="A59" s="20">
        <v>56</v>
      </c>
      <c r="B59" s="11" t="s">
        <v>130</v>
      </c>
      <c r="C59" s="20" t="s">
        <v>1</v>
      </c>
      <c r="D59" s="27">
        <v>1</v>
      </c>
      <c r="E59" s="8">
        <v>1622.97</v>
      </c>
      <c r="F59" s="5">
        <f t="shared" si="1"/>
        <v>1622.97</v>
      </c>
      <c r="G59" s="25"/>
    </row>
    <row r="60" spans="1:7" ht="15">
      <c r="A60" s="20">
        <v>57</v>
      </c>
      <c r="B60" s="11" t="s">
        <v>135</v>
      </c>
      <c r="C60" s="20" t="s">
        <v>1</v>
      </c>
      <c r="D60" s="27">
        <v>13</v>
      </c>
      <c r="E60" s="8">
        <v>1889.88</v>
      </c>
      <c r="F60" s="5">
        <f t="shared" si="1"/>
        <v>24568.440000000002</v>
      </c>
      <c r="G60" s="25"/>
    </row>
    <row r="61" spans="1:7" ht="15">
      <c r="A61" s="20">
        <v>58</v>
      </c>
      <c r="B61" s="11" t="s">
        <v>137</v>
      </c>
      <c r="C61" s="20" t="s">
        <v>1</v>
      </c>
      <c r="D61" s="27">
        <v>21</v>
      </c>
      <c r="E61" s="8">
        <v>44.55</v>
      </c>
      <c r="F61" s="5">
        <f t="shared" si="1"/>
        <v>935.55</v>
      </c>
      <c r="G61" s="25"/>
    </row>
    <row r="62" spans="1:7" ht="15">
      <c r="A62" s="20">
        <v>59</v>
      </c>
      <c r="B62" s="11" t="s">
        <v>138</v>
      </c>
      <c r="C62" s="20" t="s">
        <v>1</v>
      </c>
      <c r="D62" s="27">
        <v>3</v>
      </c>
      <c r="E62" s="8">
        <v>2.72</v>
      </c>
      <c r="F62" s="5">
        <f t="shared" si="1"/>
        <v>8.16</v>
      </c>
      <c r="G62" s="25"/>
    </row>
    <row r="63" spans="1:7" ht="15">
      <c r="A63" s="20">
        <v>60</v>
      </c>
      <c r="B63" s="11" t="s">
        <v>139</v>
      </c>
      <c r="C63" s="20" t="s">
        <v>1</v>
      </c>
      <c r="D63" s="27">
        <v>10</v>
      </c>
      <c r="E63" s="8">
        <v>400.33</v>
      </c>
      <c r="F63" s="5">
        <f t="shared" si="1"/>
        <v>4003.2999999999997</v>
      </c>
      <c r="G63" s="25"/>
    </row>
    <row r="64" spans="1:7" ht="15">
      <c r="A64" s="20">
        <v>61</v>
      </c>
      <c r="B64" s="11" t="s">
        <v>140</v>
      </c>
      <c r="C64" s="20" t="s">
        <v>1</v>
      </c>
      <c r="D64" s="27">
        <v>3</v>
      </c>
      <c r="E64" s="8">
        <v>400.33</v>
      </c>
      <c r="F64" s="5">
        <f>E64*D64</f>
        <v>1200.99</v>
      </c>
      <c r="G64" s="25"/>
    </row>
    <row r="65" spans="1:7" ht="15">
      <c r="A65" s="20">
        <v>62</v>
      </c>
      <c r="B65" s="11" t="s">
        <v>145</v>
      </c>
      <c r="C65" s="20" t="s">
        <v>1</v>
      </c>
      <c r="D65" s="27">
        <v>10</v>
      </c>
      <c r="E65" s="8">
        <v>135.15</v>
      </c>
      <c r="F65" s="5">
        <f>E65*D65</f>
        <v>1351.5</v>
      </c>
      <c r="G65" s="25"/>
    </row>
    <row r="66" spans="1:7" ht="15">
      <c r="A66" s="20">
        <v>63</v>
      </c>
      <c r="B66" s="10" t="s">
        <v>146</v>
      </c>
      <c r="C66" s="21" t="s">
        <v>1</v>
      </c>
      <c r="D66" s="27">
        <v>4</v>
      </c>
      <c r="E66" s="7">
        <v>294.82</v>
      </c>
      <c r="F66" s="4">
        <f>E66*D66</f>
        <v>1179.28</v>
      </c>
      <c r="G66" s="25"/>
    </row>
    <row r="67" spans="1:7" ht="15.75" thickBot="1">
      <c r="A67" s="40">
        <v>64</v>
      </c>
      <c r="B67" s="12" t="s">
        <v>147</v>
      </c>
      <c r="C67" s="40" t="s">
        <v>1</v>
      </c>
      <c r="D67" s="43">
        <v>8</v>
      </c>
      <c r="E67" s="8">
        <v>0.89</v>
      </c>
      <c r="F67" s="5">
        <f>E67*D67</f>
        <v>7.12</v>
      </c>
      <c r="G67" s="25"/>
    </row>
    <row r="68" spans="1:6" s="2" customFormat="1" ht="19.5" thickBot="1">
      <c r="A68" s="151" t="s">
        <v>150</v>
      </c>
      <c r="B68" s="152"/>
      <c r="C68" s="152"/>
      <c r="D68" s="153"/>
      <c r="E68" s="154">
        <f>SUM(F4:F67)</f>
        <v>76496.08400000002</v>
      </c>
      <c r="F68" s="155"/>
    </row>
    <row r="70" spans="1:4" s="1" customFormat="1" ht="15">
      <c r="A70" s="29"/>
      <c r="C70" s="29"/>
      <c r="D70" s="29"/>
    </row>
  </sheetData>
  <sheetProtection/>
  <mergeCells count="8">
    <mergeCell ref="A68:D68"/>
    <mergeCell ref="E68:F68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36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168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7" ht="15">
      <c r="A4" s="20">
        <v>1</v>
      </c>
      <c r="B4" s="11" t="s">
        <v>2</v>
      </c>
      <c r="C4" s="20" t="s">
        <v>1</v>
      </c>
      <c r="D4" s="26">
        <v>2</v>
      </c>
      <c r="E4" s="8">
        <v>17.37</v>
      </c>
      <c r="F4" s="5">
        <f aca="true" t="shared" si="0" ref="F4:F15">E4*D4</f>
        <v>34.74</v>
      </c>
      <c r="G4" s="25"/>
    </row>
    <row r="5" spans="1:7" ht="15">
      <c r="A5" s="20">
        <v>2</v>
      </c>
      <c r="B5" s="11" t="s">
        <v>4</v>
      </c>
      <c r="C5" s="20" t="s">
        <v>1</v>
      </c>
      <c r="D5" s="26">
        <v>2</v>
      </c>
      <c r="E5" s="8">
        <v>10.34</v>
      </c>
      <c r="F5" s="5">
        <f t="shared" si="0"/>
        <v>20.68</v>
      </c>
      <c r="G5" s="25"/>
    </row>
    <row r="6" spans="1:7" ht="15">
      <c r="A6" s="20">
        <v>3</v>
      </c>
      <c r="B6" s="11" t="s">
        <v>15</v>
      </c>
      <c r="C6" s="20" t="s">
        <v>1</v>
      </c>
      <c r="D6" s="26">
        <v>4</v>
      </c>
      <c r="E6" s="8">
        <v>0.98</v>
      </c>
      <c r="F6" s="5">
        <f t="shared" si="0"/>
        <v>3.92</v>
      </c>
      <c r="G6" s="25"/>
    </row>
    <row r="7" spans="1:7" ht="15">
      <c r="A7" s="20">
        <v>4</v>
      </c>
      <c r="B7" s="11" t="s">
        <v>16</v>
      </c>
      <c r="C7" s="20" t="s">
        <v>1</v>
      </c>
      <c r="D7" s="26">
        <v>6</v>
      </c>
      <c r="E7" s="8">
        <v>1.03</v>
      </c>
      <c r="F7" s="5">
        <f t="shared" si="0"/>
        <v>6.18</v>
      </c>
      <c r="G7" s="25"/>
    </row>
    <row r="8" spans="1:7" ht="15">
      <c r="A8" s="20">
        <v>5</v>
      </c>
      <c r="B8" s="11" t="s">
        <v>18</v>
      </c>
      <c r="C8" s="20" t="s">
        <v>1</v>
      </c>
      <c r="D8" s="26">
        <v>1</v>
      </c>
      <c r="E8" s="8">
        <v>275.95</v>
      </c>
      <c r="F8" s="5">
        <f t="shared" si="0"/>
        <v>275.95</v>
      </c>
      <c r="G8" s="25"/>
    </row>
    <row r="9" spans="1:7" ht="15">
      <c r="A9" s="20">
        <v>6</v>
      </c>
      <c r="B9" s="11" t="s">
        <v>25</v>
      </c>
      <c r="C9" s="20" t="s">
        <v>10</v>
      </c>
      <c r="D9" s="26">
        <v>2.4</v>
      </c>
      <c r="E9" s="8">
        <v>22.42</v>
      </c>
      <c r="F9" s="5">
        <f t="shared" si="0"/>
        <v>53.808</v>
      </c>
      <c r="G9" s="25"/>
    </row>
    <row r="10" spans="1:7" ht="15">
      <c r="A10" s="20">
        <v>7</v>
      </c>
      <c r="B10" s="11" t="s">
        <v>37</v>
      </c>
      <c r="C10" s="20" t="s">
        <v>28</v>
      </c>
      <c r="D10" s="26">
        <v>11</v>
      </c>
      <c r="E10" s="8">
        <v>2.85</v>
      </c>
      <c r="F10" s="5">
        <f t="shared" si="0"/>
        <v>31.35</v>
      </c>
      <c r="G10" s="25"/>
    </row>
    <row r="11" spans="1:7" ht="15">
      <c r="A11" s="20">
        <v>8</v>
      </c>
      <c r="B11" s="11" t="s">
        <v>38</v>
      </c>
      <c r="C11" s="20" t="s">
        <v>28</v>
      </c>
      <c r="D11" s="26">
        <v>45</v>
      </c>
      <c r="E11" s="8">
        <v>37.86</v>
      </c>
      <c r="F11" s="5">
        <f t="shared" si="0"/>
        <v>1703.7</v>
      </c>
      <c r="G11" s="25"/>
    </row>
    <row r="12" spans="1:7" ht="15">
      <c r="A12" s="20">
        <v>9</v>
      </c>
      <c r="B12" s="11" t="s">
        <v>51</v>
      </c>
      <c r="C12" s="20" t="s">
        <v>1</v>
      </c>
      <c r="D12" s="26">
        <v>1</v>
      </c>
      <c r="E12" s="8">
        <v>30.28</v>
      </c>
      <c r="F12" s="5">
        <f t="shared" si="0"/>
        <v>30.28</v>
      </c>
      <c r="G12" s="25"/>
    </row>
    <row r="13" spans="1:7" ht="15">
      <c r="A13" s="20">
        <v>10</v>
      </c>
      <c r="B13" s="11" t="s">
        <v>52</v>
      </c>
      <c r="C13" s="20" t="s">
        <v>1</v>
      </c>
      <c r="D13" s="26">
        <v>1</v>
      </c>
      <c r="E13" s="8">
        <v>32.01</v>
      </c>
      <c r="F13" s="5">
        <f t="shared" si="0"/>
        <v>32.01</v>
      </c>
      <c r="G13" s="25"/>
    </row>
    <row r="14" spans="1:7" ht="15">
      <c r="A14" s="20">
        <v>11</v>
      </c>
      <c r="B14" s="11" t="s">
        <v>67</v>
      </c>
      <c r="C14" s="20" t="s">
        <v>1</v>
      </c>
      <c r="D14" s="26">
        <v>3</v>
      </c>
      <c r="E14" s="8">
        <v>1.81</v>
      </c>
      <c r="F14" s="5">
        <f t="shared" si="0"/>
        <v>5.43</v>
      </c>
      <c r="G14" s="25"/>
    </row>
    <row r="15" spans="1:7" ht="15">
      <c r="A15" s="20">
        <v>12</v>
      </c>
      <c r="B15" s="11" t="s">
        <v>71</v>
      </c>
      <c r="C15" s="20" t="s">
        <v>1</v>
      </c>
      <c r="D15" s="26">
        <v>1</v>
      </c>
      <c r="E15" s="8">
        <v>8.46</v>
      </c>
      <c r="F15" s="5">
        <f t="shared" si="0"/>
        <v>8.46</v>
      </c>
      <c r="G15" s="25"/>
    </row>
    <row r="16" spans="1:7" ht="15">
      <c r="A16" s="20">
        <v>13</v>
      </c>
      <c r="B16" s="11" t="s">
        <v>75</v>
      </c>
      <c r="C16" s="20" t="s">
        <v>1</v>
      </c>
      <c r="D16" s="26">
        <v>2</v>
      </c>
      <c r="E16" s="8">
        <v>3.4</v>
      </c>
      <c r="F16" s="5">
        <f aca="true" t="shared" si="1" ref="F16:F33">E16*D16</f>
        <v>6.8</v>
      </c>
      <c r="G16" s="25"/>
    </row>
    <row r="17" spans="1:7" ht="15">
      <c r="A17" s="20">
        <v>14</v>
      </c>
      <c r="B17" s="11" t="s">
        <v>76</v>
      </c>
      <c r="C17" s="20" t="s">
        <v>1</v>
      </c>
      <c r="D17" s="26">
        <v>3</v>
      </c>
      <c r="E17" s="8">
        <v>3.84</v>
      </c>
      <c r="F17" s="5">
        <f t="shared" si="1"/>
        <v>11.52</v>
      </c>
      <c r="G17" s="25"/>
    </row>
    <row r="18" spans="1:7" ht="15">
      <c r="A18" s="20">
        <v>15</v>
      </c>
      <c r="B18" s="11" t="s">
        <v>77</v>
      </c>
      <c r="C18" s="20" t="s">
        <v>1</v>
      </c>
      <c r="D18" s="26">
        <v>1</v>
      </c>
      <c r="E18" s="8">
        <v>5.81</v>
      </c>
      <c r="F18" s="5">
        <f t="shared" si="1"/>
        <v>5.81</v>
      </c>
      <c r="G18" s="25"/>
    </row>
    <row r="19" spans="1:7" ht="15">
      <c r="A19" s="20">
        <v>16</v>
      </c>
      <c r="B19" s="11" t="s">
        <v>78</v>
      </c>
      <c r="C19" s="20" t="s">
        <v>1</v>
      </c>
      <c r="D19" s="26">
        <v>4</v>
      </c>
      <c r="E19" s="8">
        <v>11.84</v>
      </c>
      <c r="F19" s="5">
        <f t="shared" si="1"/>
        <v>47.36</v>
      </c>
      <c r="G19" s="25"/>
    </row>
    <row r="20" spans="1:7" ht="15">
      <c r="A20" s="20">
        <v>17</v>
      </c>
      <c r="B20" s="11" t="s">
        <v>79</v>
      </c>
      <c r="C20" s="20" t="s">
        <v>1</v>
      </c>
      <c r="D20" s="26">
        <v>4</v>
      </c>
      <c r="E20" s="8">
        <v>22.83</v>
      </c>
      <c r="F20" s="5">
        <f t="shared" si="1"/>
        <v>91.32</v>
      </c>
      <c r="G20" s="25"/>
    </row>
    <row r="21" spans="1:7" ht="15">
      <c r="A21" s="20">
        <v>18</v>
      </c>
      <c r="B21" s="11" t="s">
        <v>102</v>
      </c>
      <c r="C21" s="20" t="s">
        <v>1</v>
      </c>
      <c r="D21" s="26">
        <v>2</v>
      </c>
      <c r="E21" s="8">
        <v>65.54</v>
      </c>
      <c r="F21" s="5">
        <f t="shared" si="1"/>
        <v>131.08</v>
      </c>
      <c r="G21" s="25"/>
    </row>
    <row r="22" spans="1:7" ht="15">
      <c r="A22" s="20">
        <v>19</v>
      </c>
      <c r="B22" s="11" t="s">
        <v>103</v>
      </c>
      <c r="C22" s="20" t="s">
        <v>1</v>
      </c>
      <c r="D22" s="26">
        <v>1</v>
      </c>
      <c r="E22" s="8">
        <v>1.59</v>
      </c>
      <c r="F22" s="5">
        <f t="shared" si="1"/>
        <v>1.59</v>
      </c>
      <c r="G22" s="25"/>
    </row>
    <row r="23" spans="1:7" ht="15">
      <c r="A23" s="20">
        <v>20</v>
      </c>
      <c r="B23" s="11" t="s">
        <v>104</v>
      </c>
      <c r="C23" s="20" t="s">
        <v>1</v>
      </c>
      <c r="D23" s="26">
        <v>1</v>
      </c>
      <c r="E23" s="8">
        <v>1.59</v>
      </c>
      <c r="F23" s="5">
        <f t="shared" si="1"/>
        <v>1.59</v>
      </c>
      <c r="G23" s="25"/>
    </row>
    <row r="24" spans="1:7" ht="15">
      <c r="A24" s="20">
        <v>21</v>
      </c>
      <c r="B24" s="11" t="s">
        <v>108</v>
      </c>
      <c r="C24" s="20" t="s">
        <v>1</v>
      </c>
      <c r="D24" s="26">
        <v>1</v>
      </c>
      <c r="E24" s="8">
        <v>42.12</v>
      </c>
      <c r="F24" s="5">
        <f t="shared" si="1"/>
        <v>42.12</v>
      </c>
      <c r="G24" s="25"/>
    </row>
    <row r="25" spans="1:7" ht="15">
      <c r="A25" s="20">
        <v>22</v>
      </c>
      <c r="B25" s="11" t="s">
        <v>110</v>
      </c>
      <c r="C25" s="20" t="s">
        <v>1</v>
      </c>
      <c r="D25" s="26">
        <v>1</v>
      </c>
      <c r="E25" s="8">
        <v>605.77</v>
      </c>
      <c r="F25" s="5">
        <f t="shared" si="1"/>
        <v>605.77</v>
      </c>
      <c r="G25" s="25"/>
    </row>
    <row r="26" spans="1:7" ht="15">
      <c r="A26" s="20">
        <v>23</v>
      </c>
      <c r="B26" s="11" t="s">
        <v>117</v>
      </c>
      <c r="C26" s="20" t="s">
        <v>1</v>
      </c>
      <c r="D26" s="26">
        <v>7</v>
      </c>
      <c r="E26" s="8">
        <v>25.37</v>
      </c>
      <c r="F26" s="5">
        <f t="shared" si="1"/>
        <v>177.59</v>
      </c>
      <c r="G26" s="25"/>
    </row>
    <row r="27" spans="1:7" ht="15">
      <c r="A27" s="20">
        <v>24</v>
      </c>
      <c r="B27" s="11" t="s">
        <v>121</v>
      </c>
      <c r="C27" s="20" t="s">
        <v>1</v>
      </c>
      <c r="D27" s="26">
        <v>3</v>
      </c>
      <c r="E27" s="8">
        <v>4.76</v>
      </c>
      <c r="F27" s="5">
        <f t="shared" si="1"/>
        <v>14.28</v>
      </c>
      <c r="G27" s="25"/>
    </row>
    <row r="28" spans="1:7" ht="15">
      <c r="A28" s="20">
        <v>25</v>
      </c>
      <c r="B28" s="11" t="s">
        <v>122</v>
      </c>
      <c r="C28" s="20" t="s">
        <v>1</v>
      </c>
      <c r="D28" s="26">
        <v>5</v>
      </c>
      <c r="E28" s="8">
        <v>6.12</v>
      </c>
      <c r="F28" s="5">
        <f t="shared" si="1"/>
        <v>30.6</v>
      </c>
      <c r="G28" s="25"/>
    </row>
    <row r="29" spans="1:7" s="38" customFormat="1" ht="15">
      <c r="A29" s="20">
        <v>26</v>
      </c>
      <c r="B29" s="32" t="s">
        <v>126</v>
      </c>
      <c r="C29" s="31" t="s">
        <v>1</v>
      </c>
      <c r="D29" s="33">
        <v>7</v>
      </c>
      <c r="E29" s="34">
        <v>10.19</v>
      </c>
      <c r="F29" s="39">
        <f t="shared" si="1"/>
        <v>71.33</v>
      </c>
      <c r="G29" s="37"/>
    </row>
    <row r="30" spans="1:7" ht="15">
      <c r="A30" s="20">
        <v>27</v>
      </c>
      <c r="B30" s="11" t="s">
        <v>127</v>
      </c>
      <c r="C30" s="20" t="s">
        <v>1</v>
      </c>
      <c r="D30" s="26">
        <v>4</v>
      </c>
      <c r="E30" s="8">
        <v>12.05</v>
      </c>
      <c r="F30" s="5">
        <f t="shared" si="1"/>
        <v>48.2</v>
      </c>
      <c r="G30" s="25"/>
    </row>
    <row r="31" spans="1:7" ht="15">
      <c r="A31" s="20">
        <v>28</v>
      </c>
      <c r="B31" s="11" t="s">
        <v>133</v>
      </c>
      <c r="C31" s="20" t="s">
        <v>1</v>
      </c>
      <c r="D31" s="26">
        <v>1</v>
      </c>
      <c r="E31" s="8">
        <v>1246.58</v>
      </c>
      <c r="F31" s="5">
        <f t="shared" si="1"/>
        <v>1246.58</v>
      </c>
      <c r="G31" s="25"/>
    </row>
    <row r="32" spans="1:7" ht="15">
      <c r="A32" s="20">
        <v>29</v>
      </c>
      <c r="B32" s="11" t="s">
        <v>137</v>
      </c>
      <c r="C32" s="20" t="s">
        <v>1</v>
      </c>
      <c r="D32" s="26">
        <v>1</v>
      </c>
      <c r="E32" s="8">
        <v>44.55</v>
      </c>
      <c r="F32" s="5">
        <f t="shared" si="1"/>
        <v>44.55</v>
      </c>
      <c r="G32" s="25"/>
    </row>
    <row r="33" spans="1:7" ht="15.75" thickBot="1">
      <c r="A33" s="40">
        <v>30</v>
      </c>
      <c r="B33" s="12" t="s">
        <v>138</v>
      </c>
      <c r="C33" s="40" t="s">
        <v>1</v>
      </c>
      <c r="D33" s="42">
        <v>3</v>
      </c>
      <c r="E33" s="8">
        <v>2.72</v>
      </c>
      <c r="F33" s="5">
        <f t="shared" si="1"/>
        <v>8.16</v>
      </c>
      <c r="G33" s="25"/>
    </row>
    <row r="34" spans="1:6" s="2" customFormat="1" ht="19.5" thickBot="1">
      <c r="A34" s="151" t="s">
        <v>150</v>
      </c>
      <c r="B34" s="152"/>
      <c r="C34" s="152"/>
      <c r="D34" s="153"/>
      <c r="E34" s="154">
        <f>SUM(F4:F33)</f>
        <v>4792.758000000001</v>
      </c>
      <c r="F34" s="155"/>
    </row>
    <row r="36" spans="1:4" s="1" customFormat="1" ht="15">
      <c r="A36" s="29"/>
      <c r="C36" s="29"/>
      <c r="D36" s="29"/>
    </row>
  </sheetData>
  <sheetProtection/>
  <mergeCells count="8">
    <mergeCell ref="A34:D34"/>
    <mergeCell ref="E34:F34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6"/>
  <sheetViews>
    <sheetView zoomScalePageLayoutView="0" workbookViewId="0" topLeftCell="A4">
      <selection activeCell="E34" sqref="E34:F34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169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7" ht="15">
      <c r="A4" s="20">
        <v>1</v>
      </c>
      <c r="B4" s="11" t="s">
        <v>2</v>
      </c>
      <c r="C4" s="20" t="s">
        <v>1</v>
      </c>
      <c r="D4" s="27">
        <v>2</v>
      </c>
      <c r="E4" s="8">
        <v>17.37</v>
      </c>
      <c r="F4" s="5">
        <f aca="true" t="shared" si="0" ref="F4:F15">E4*D4</f>
        <v>34.74</v>
      </c>
      <c r="G4" s="25"/>
    </row>
    <row r="5" spans="1:7" ht="15">
      <c r="A5" s="20">
        <v>2</v>
      </c>
      <c r="B5" s="11" t="s">
        <v>4</v>
      </c>
      <c r="C5" s="20" t="s">
        <v>1</v>
      </c>
      <c r="D5" s="27">
        <v>2</v>
      </c>
      <c r="E5" s="8">
        <v>10.34</v>
      </c>
      <c r="F5" s="5">
        <f t="shared" si="0"/>
        <v>20.68</v>
      </c>
      <c r="G5" s="25"/>
    </row>
    <row r="6" spans="1:7" ht="15">
      <c r="A6" s="20">
        <v>3</v>
      </c>
      <c r="B6" s="11" t="s">
        <v>15</v>
      </c>
      <c r="C6" s="20" t="s">
        <v>1</v>
      </c>
      <c r="D6" s="27">
        <v>4</v>
      </c>
      <c r="E6" s="8">
        <v>0.98</v>
      </c>
      <c r="F6" s="5">
        <f t="shared" si="0"/>
        <v>3.92</v>
      </c>
      <c r="G6" s="25"/>
    </row>
    <row r="7" spans="1:7" ht="15">
      <c r="A7" s="20">
        <v>4</v>
      </c>
      <c r="B7" s="11" t="s">
        <v>16</v>
      </c>
      <c r="C7" s="20" t="s">
        <v>1</v>
      </c>
      <c r="D7" s="27">
        <v>6</v>
      </c>
      <c r="E7" s="8">
        <v>1.03</v>
      </c>
      <c r="F7" s="5">
        <f t="shared" si="0"/>
        <v>6.18</v>
      </c>
      <c r="G7" s="25"/>
    </row>
    <row r="8" spans="1:7" ht="15">
      <c r="A8" s="20">
        <v>5</v>
      </c>
      <c r="B8" s="11" t="s">
        <v>18</v>
      </c>
      <c r="C8" s="20" t="s">
        <v>1</v>
      </c>
      <c r="D8" s="27">
        <v>1</v>
      </c>
      <c r="E8" s="8">
        <v>275.95</v>
      </c>
      <c r="F8" s="5">
        <f t="shared" si="0"/>
        <v>275.95</v>
      </c>
      <c r="G8" s="25"/>
    </row>
    <row r="9" spans="1:7" ht="15">
      <c r="A9" s="20">
        <v>6</v>
      </c>
      <c r="B9" s="11" t="s">
        <v>25</v>
      </c>
      <c r="C9" s="20" t="s">
        <v>10</v>
      </c>
      <c r="D9" s="27">
        <v>2.4</v>
      </c>
      <c r="E9" s="8">
        <v>22.42</v>
      </c>
      <c r="F9" s="5">
        <f t="shared" si="0"/>
        <v>53.808</v>
      </c>
      <c r="G9" s="25"/>
    </row>
    <row r="10" spans="1:7" ht="15">
      <c r="A10" s="20">
        <v>7</v>
      </c>
      <c r="B10" s="11" t="s">
        <v>37</v>
      </c>
      <c r="C10" s="20" t="s">
        <v>28</v>
      </c>
      <c r="D10" s="27">
        <v>11</v>
      </c>
      <c r="E10" s="8">
        <v>2.85</v>
      </c>
      <c r="F10" s="5">
        <f t="shared" si="0"/>
        <v>31.35</v>
      </c>
      <c r="G10" s="25"/>
    </row>
    <row r="11" spans="1:7" ht="15">
      <c r="A11" s="20">
        <v>8</v>
      </c>
      <c r="B11" s="11" t="s">
        <v>38</v>
      </c>
      <c r="C11" s="20" t="s">
        <v>28</v>
      </c>
      <c r="D11" s="27">
        <v>50</v>
      </c>
      <c r="E11" s="8">
        <v>37.86</v>
      </c>
      <c r="F11" s="5">
        <f t="shared" si="0"/>
        <v>1893</v>
      </c>
      <c r="G11" s="25"/>
    </row>
    <row r="12" spans="1:7" ht="15">
      <c r="A12" s="20">
        <v>9</v>
      </c>
      <c r="B12" s="11" t="s">
        <v>48</v>
      </c>
      <c r="C12" s="20" t="s">
        <v>1</v>
      </c>
      <c r="D12" s="27">
        <v>1</v>
      </c>
      <c r="E12" s="8">
        <v>27.73</v>
      </c>
      <c r="F12" s="5">
        <f t="shared" si="0"/>
        <v>27.73</v>
      </c>
      <c r="G12" s="25"/>
    </row>
    <row r="13" spans="1:7" ht="15">
      <c r="A13" s="20">
        <v>10</v>
      </c>
      <c r="B13" s="11" t="s">
        <v>49</v>
      </c>
      <c r="C13" s="20" t="s">
        <v>1</v>
      </c>
      <c r="D13" s="27">
        <v>1</v>
      </c>
      <c r="E13" s="8">
        <v>27.33</v>
      </c>
      <c r="F13" s="5">
        <f t="shared" si="0"/>
        <v>27.33</v>
      </c>
      <c r="G13" s="25"/>
    </row>
    <row r="14" spans="1:7" ht="15">
      <c r="A14" s="20">
        <v>11</v>
      </c>
      <c r="B14" s="11" t="s">
        <v>67</v>
      </c>
      <c r="C14" s="20" t="s">
        <v>1</v>
      </c>
      <c r="D14" s="27">
        <v>3</v>
      </c>
      <c r="E14" s="8">
        <v>1.81</v>
      </c>
      <c r="F14" s="5">
        <f t="shared" si="0"/>
        <v>5.43</v>
      </c>
      <c r="G14" s="25"/>
    </row>
    <row r="15" spans="1:7" ht="15">
      <c r="A15" s="20">
        <v>12</v>
      </c>
      <c r="B15" s="11" t="s">
        <v>71</v>
      </c>
      <c r="C15" s="20" t="s">
        <v>1</v>
      </c>
      <c r="D15" s="27">
        <v>1</v>
      </c>
      <c r="E15" s="8">
        <v>8.46</v>
      </c>
      <c r="F15" s="5">
        <f t="shared" si="0"/>
        <v>8.46</v>
      </c>
      <c r="G15" s="25"/>
    </row>
    <row r="16" spans="1:7" ht="15">
      <c r="A16" s="20">
        <v>13</v>
      </c>
      <c r="B16" s="11" t="s">
        <v>75</v>
      </c>
      <c r="C16" s="20" t="s">
        <v>1</v>
      </c>
      <c r="D16" s="27">
        <v>2</v>
      </c>
      <c r="E16" s="8">
        <v>3.4</v>
      </c>
      <c r="F16" s="5">
        <f aca="true" t="shared" si="1" ref="F16:F33">E16*D16</f>
        <v>6.8</v>
      </c>
      <c r="G16" s="25"/>
    </row>
    <row r="17" spans="1:7" ht="15">
      <c r="A17" s="20">
        <v>14</v>
      </c>
      <c r="B17" s="11" t="s">
        <v>76</v>
      </c>
      <c r="C17" s="20" t="s">
        <v>1</v>
      </c>
      <c r="D17" s="27">
        <v>3</v>
      </c>
      <c r="E17" s="8">
        <v>3.84</v>
      </c>
      <c r="F17" s="5">
        <f t="shared" si="1"/>
        <v>11.52</v>
      </c>
      <c r="G17" s="25"/>
    </row>
    <row r="18" spans="1:7" ht="15">
      <c r="A18" s="20">
        <v>15</v>
      </c>
      <c r="B18" s="11" t="s">
        <v>77</v>
      </c>
      <c r="C18" s="20" t="s">
        <v>1</v>
      </c>
      <c r="D18" s="27">
        <v>1</v>
      </c>
      <c r="E18" s="8">
        <v>5.81</v>
      </c>
      <c r="F18" s="5">
        <f t="shared" si="1"/>
        <v>5.81</v>
      </c>
      <c r="G18" s="25"/>
    </row>
    <row r="19" spans="1:7" ht="15">
      <c r="A19" s="20">
        <v>16</v>
      </c>
      <c r="B19" s="11" t="s">
        <v>78</v>
      </c>
      <c r="C19" s="20" t="s">
        <v>1</v>
      </c>
      <c r="D19" s="27">
        <v>3</v>
      </c>
      <c r="E19" s="8">
        <v>11.84</v>
      </c>
      <c r="F19" s="5">
        <f t="shared" si="1"/>
        <v>35.519999999999996</v>
      </c>
      <c r="G19" s="25"/>
    </row>
    <row r="20" spans="1:7" ht="15">
      <c r="A20" s="20">
        <v>17</v>
      </c>
      <c r="B20" s="11" t="s">
        <v>79</v>
      </c>
      <c r="C20" s="20" t="s">
        <v>1</v>
      </c>
      <c r="D20" s="27">
        <v>4</v>
      </c>
      <c r="E20" s="8">
        <v>22.83</v>
      </c>
      <c r="F20" s="5">
        <f t="shared" si="1"/>
        <v>91.32</v>
      </c>
      <c r="G20" s="25"/>
    </row>
    <row r="21" spans="1:7" ht="15">
      <c r="A21" s="20">
        <v>18</v>
      </c>
      <c r="B21" s="11" t="s">
        <v>83</v>
      </c>
      <c r="C21" s="20" t="s">
        <v>1</v>
      </c>
      <c r="D21" s="27">
        <v>2</v>
      </c>
      <c r="E21" s="8">
        <v>3.4</v>
      </c>
      <c r="F21" s="5">
        <f t="shared" si="1"/>
        <v>6.8</v>
      </c>
      <c r="G21" s="25"/>
    </row>
    <row r="22" spans="1:7" ht="15">
      <c r="A22" s="20">
        <v>19</v>
      </c>
      <c r="B22" s="11" t="s">
        <v>102</v>
      </c>
      <c r="C22" s="20" t="s">
        <v>1</v>
      </c>
      <c r="D22" s="27">
        <v>2</v>
      </c>
      <c r="E22" s="8">
        <v>65.54</v>
      </c>
      <c r="F22" s="5">
        <f t="shared" si="1"/>
        <v>131.08</v>
      </c>
      <c r="G22" s="25"/>
    </row>
    <row r="23" spans="1:7" ht="15">
      <c r="A23" s="20">
        <v>20</v>
      </c>
      <c r="B23" s="11" t="s">
        <v>103</v>
      </c>
      <c r="C23" s="20" t="s">
        <v>1</v>
      </c>
      <c r="D23" s="27">
        <v>1</v>
      </c>
      <c r="E23" s="8">
        <v>1.59</v>
      </c>
      <c r="F23" s="5">
        <f t="shared" si="1"/>
        <v>1.59</v>
      </c>
      <c r="G23" s="25"/>
    </row>
    <row r="24" spans="1:7" ht="15">
      <c r="A24" s="20">
        <v>21</v>
      </c>
      <c r="B24" s="11" t="s">
        <v>104</v>
      </c>
      <c r="C24" s="20" t="s">
        <v>1</v>
      </c>
      <c r="D24" s="27">
        <v>1</v>
      </c>
      <c r="E24" s="8">
        <v>1.59</v>
      </c>
      <c r="F24" s="5">
        <f t="shared" si="1"/>
        <v>1.59</v>
      </c>
      <c r="G24" s="25"/>
    </row>
    <row r="25" spans="1:7" ht="15">
      <c r="A25" s="20">
        <v>22</v>
      </c>
      <c r="B25" s="11" t="s">
        <v>108</v>
      </c>
      <c r="C25" s="20" t="s">
        <v>1</v>
      </c>
      <c r="D25" s="27">
        <v>1</v>
      </c>
      <c r="E25" s="8">
        <v>42.12</v>
      </c>
      <c r="F25" s="5">
        <f t="shared" si="1"/>
        <v>42.12</v>
      </c>
      <c r="G25" s="25"/>
    </row>
    <row r="26" spans="1:7" ht="15">
      <c r="A26" s="20">
        <v>23</v>
      </c>
      <c r="B26" s="11" t="s">
        <v>110</v>
      </c>
      <c r="C26" s="20" t="s">
        <v>1</v>
      </c>
      <c r="D26" s="27">
        <v>1</v>
      </c>
      <c r="E26" s="8">
        <v>605.77</v>
      </c>
      <c r="F26" s="5">
        <f t="shared" si="1"/>
        <v>605.77</v>
      </c>
      <c r="G26" s="25"/>
    </row>
    <row r="27" spans="1:7" ht="15">
      <c r="A27" s="20">
        <v>24</v>
      </c>
      <c r="B27" s="11" t="s">
        <v>117</v>
      </c>
      <c r="C27" s="20" t="s">
        <v>1</v>
      </c>
      <c r="D27" s="27">
        <v>7</v>
      </c>
      <c r="E27" s="8">
        <v>25.37</v>
      </c>
      <c r="F27" s="5">
        <f t="shared" si="1"/>
        <v>177.59</v>
      </c>
      <c r="G27" s="25"/>
    </row>
    <row r="28" spans="1:7" ht="15">
      <c r="A28" s="20">
        <v>25</v>
      </c>
      <c r="B28" s="11" t="s">
        <v>121</v>
      </c>
      <c r="C28" s="20" t="s">
        <v>1</v>
      </c>
      <c r="D28" s="27">
        <v>3</v>
      </c>
      <c r="E28" s="8">
        <v>4.76</v>
      </c>
      <c r="F28" s="5">
        <f t="shared" si="1"/>
        <v>14.28</v>
      </c>
      <c r="G28" s="25"/>
    </row>
    <row r="29" spans="1:7" ht="15">
      <c r="A29" s="20">
        <v>26</v>
      </c>
      <c r="B29" s="11" t="s">
        <v>122</v>
      </c>
      <c r="C29" s="20" t="s">
        <v>1</v>
      </c>
      <c r="D29" s="27">
        <v>5</v>
      </c>
      <c r="E29" s="8">
        <v>6.12</v>
      </c>
      <c r="F29" s="5">
        <f t="shared" si="1"/>
        <v>30.6</v>
      </c>
      <c r="G29" s="25"/>
    </row>
    <row r="30" spans="1:7" s="38" customFormat="1" ht="15">
      <c r="A30" s="20">
        <v>27</v>
      </c>
      <c r="B30" s="32" t="s">
        <v>126</v>
      </c>
      <c r="C30" s="31" t="s">
        <v>1</v>
      </c>
      <c r="D30" s="35">
        <v>7</v>
      </c>
      <c r="E30" s="34">
        <v>10.19</v>
      </c>
      <c r="F30" s="39">
        <f t="shared" si="1"/>
        <v>71.33</v>
      </c>
      <c r="G30" s="37"/>
    </row>
    <row r="31" spans="1:7" ht="15">
      <c r="A31" s="20">
        <v>28</v>
      </c>
      <c r="B31" s="11" t="s">
        <v>133</v>
      </c>
      <c r="C31" s="20" t="s">
        <v>1</v>
      </c>
      <c r="D31" s="27">
        <v>1</v>
      </c>
      <c r="E31" s="8">
        <v>1246.58</v>
      </c>
      <c r="F31" s="5">
        <f t="shared" si="1"/>
        <v>1246.58</v>
      </c>
      <c r="G31" s="25"/>
    </row>
    <row r="32" spans="1:7" ht="15">
      <c r="A32" s="20">
        <v>29</v>
      </c>
      <c r="B32" s="11" t="s">
        <v>137</v>
      </c>
      <c r="C32" s="20" t="s">
        <v>1</v>
      </c>
      <c r="D32" s="27">
        <v>1</v>
      </c>
      <c r="E32" s="8">
        <v>44.55</v>
      </c>
      <c r="F32" s="5">
        <f t="shared" si="1"/>
        <v>44.55</v>
      </c>
      <c r="G32" s="25"/>
    </row>
    <row r="33" spans="1:7" ht="15.75" thickBot="1">
      <c r="A33" s="40">
        <v>30</v>
      </c>
      <c r="B33" s="12" t="s">
        <v>138</v>
      </c>
      <c r="C33" s="40" t="s">
        <v>1</v>
      </c>
      <c r="D33" s="43">
        <v>3</v>
      </c>
      <c r="E33" s="8">
        <v>2.72</v>
      </c>
      <c r="F33" s="5">
        <f t="shared" si="1"/>
        <v>8.16</v>
      </c>
      <c r="G33" s="25"/>
    </row>
    <row r="34" spans="1:6" s="2" customFormat="1" ht="19.5" thickBot="1">
      <c r="A34" s="151" t="s">
        <v>150</v>
      </c>
      <c r="B34" s="152"/>
      <c r="C34" s="152"/>
      <c r="D34" s="153"/>
      <c r="E34" s="154">
        <f>SUM(F4:F33)</f>
        <v>4921.588000000001</v>
      </c>
      <c r="F34" s="155"/>
    </row>
    <row r="36" spans="1:4" s="1" customFormat="1" ht="15">
      <c r="A36" s="29"/>
      <c r="C36" s="29"/>
      <c r="D36" s="29"/>
    </row>
  </sheetData>
  <sheetProtection/>
  <mergeCells count="8">
    <mergeCell ref="A34:D34"/>
    <mergeCell ref="E34:F34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G35"/>
  <sheetViews>
    <sheetView zoomScalePageLayoutView="0" workbookViewId="0" topLeftCell="A22">
      <selection activeCell="F41" sqref="F41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170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7" ht="15">
      <c r="A4" s="20">
        <v>1</v>
      </c>
      <c r="B4" s="11" t="s">
        <v>2</v>
      </c>
      <c r="C4" s="20" t="s">
        <v>1</v>
      </c>
      <c r="D4" s="30">
        <v>3</v>
      </c>
      <c r="E4" s="8">
        <v>17.37</v>
      </c>
      <c r="F4" s="5">
        <f aca="true" t="shared" si="0" ref="F4:F15">E4*D4</f>
        <v>52.11</v>
      </c>
      <c r="G4" s="25"/>
    </row>
    <row r="5" spans="1:7" ht="15">
      <c r="A5" s="20">
        <v>2</v>
      </c>
      <c r="B5" s="11" t="s">
        <v>4</v>
      </c>
      <c r="C5" s="20" t="s">
        <v>1</v>
      </c>
      <c r="D5" s="30">
        <v>2</v>
      </c>
      <c r="E5" s="8">
        <v>10.34</v>
      </c>
      <c r="F5" s="5">
        <f t="shared" si="0"/>
        <v>20.68</v>
      </c>
      <c r="G5" s="25"/>
    </row>
    <row r="6" spans="1:7" ht="15">
      <c r="A6" s="20">
        <v>3</v>
      </c>
      <c r="B6" s="11" t="s">
        <v>15</v>
      </c>
      <c r="C6" s="20" t="s">
        <v>1</v>
      </c>
      <c r="D6" s="30">
        <v>10</v>
      </c>
      <c r="E6" s="8">
        <v>0.98</v>
      </c>
      <c r="F6" s="5">
        <f t="shared" si="0"/>
        <v>9.8</v>
      </c>
      <c r="G6" s="25"/>
    </row>
    <row r="7" spans="1:7" ht="15">
      <c r="A7" s="20">
        <v>4</v>
      </c>
      <c r="B7" s="11" t="s">
        <v>16</v>
      </c>
      <c r="C7" s="20" t="s">
        <v>1</v>
      </c>
      <c r="D7" s="30">
        <v>8</v>
      </c>
      <c r="E7" s="8">
        <v>1.03</v>
      </c>
      <c r="F7" s="5">
        <f t="shared" si="0"/>
        <v>8.24</v>
      </c>
      <c r="G7" s="25"/>
    </row>
    <row r="8" spans="1:7" ht="15">
      <c r="A8" s="20">
        <v>5</v>
      </c>
      <c r="B8" s="11" t="s">
        <v>18</v>
      </c>
      <c r="C8" s="20" t="s">
        <v>1</v>
      </c>
      <c r="D8" s="30">
        <v>2</v>
      </c>
      <c r="E8" s="8">
        <v>275.95</v>
      </c>
      <c r="F8" s="5">
        <f t="shared" si="0"/>
        <v>551.9</v>
      </c>
      <c r="G8" s="25"/>
    </row>
    <row r="9" spans="1:7" ht="15">
      <c r="A9" s="20">
        <v>6</v>
      </c>
      <c r="B9" s="11" t="s">
        <v>20</v>
      </c>
      <c r="C9" s="20" t="s">
        <v>21</v>
      </c>
      <c r="D9" s="30">
        <v>2</v>
      </c>
      <c r="E9" s="8">
        <v>65.55</v>
      </c>
      <c r="F9" s="5">
        <f t="shared" si="0"/>
        <v>131.1</v>
      </c>
      <c r="G9" s="25"/>
    </row>
    <row r="10" spans="1:7" ht="15">
      <c r="A10" s="20">
        <v>7</v>
      </c>
      <c r="B10" s="11" t="s">
        <v>22</v>
      </c>
      <c r="C10" s="20" t="s">
        <v>1</v>
      </c>
      <c r="D10" s="30">
        <v>1</v>
      </c>
      <c r="E10" s="8">
        <v>72.35</v>
      </c>
      <c r="F10" s="5">
        <f t="shared" si="0"/>
        <v>72.35</v>
      </c>
      <c r="G10" s="25"/>
    </row>
    <row r="11" spans="1:7" ht="15">
      <c r="A11" s="20">
        <v>8</v>
      </c>
      <c r="B11" s="11" t="s">
        <v>25</v>
      </c>
      <c r="C11" s="20" t="s">
        <v>10</v>
      </c>
      <c r="D11" s="30">
        <v>4.8</v>
      </c>
      <c r="E11" s="8">
        <v>22.42</v>
      </c>
      <c r="F11" s="5">
        <f t="shared" si="0"/>
        <v>107.616</v>
      </c>
      <c r="G11" s="25"/>
    </row>
    <row r="12" spans="1:7" ht="15">
      <c r="A12" s="20">
        <v>9</v>
      </c>
      <c r="B12" s="11" t="s">
        <v>37</v>
      </c>
      <c r="C12" s="20" t="s">
        <v>28</v>
      </c>
      <c r="D12" s="30">
        <v>22</v>
      </c>
      <c r="E12" s="8">
        <v>2.85</v>
      </c>
      <c r="F12" s="5">
        <f t="shared" si="0"/>
        <v>62.7</v>
      </c>
      <c r="G12" s="25"/>
    </row>
    <row r="13" spans="1:7" ht="15">
      <c r="A13" s="20">
        <v>10</v>
      </c>
      <c r="B13" s="11" t="s">
        <v>38</v>
      </c>
      <c r="C13" s="20" t="s">
        <v>28</v>
      </c>
      <c r="D13" s="30">
        <v>125</v>
      </c>
      <c r="E13" s="8">
        <v>37.86</v>
      </c>
      <c r="F13" s="5">
        <f t="shared" si="0"/>
        <v>4732.5</v>
      </c>
      <c r="G13" s="25"/>
    </row>
    <row r="14" spans="1:7" ht="15">
      <c r="A14" s="20">
        <v>11</v>
      </c>
      <c r="B14" s="11" t="s">
        <v>67</v>
      </c>
      <c r="C14" s="20" t="s">
        <v>1</v>
      </c>
      <c r="D14" s="30">
        <v>6</v>
      </c>
      <c r="E14" s="8">
        <v>1.81</v>
      </c>
      <c r="F14" s="5">
        <f t="shared" si="0"/>
        <v>10.86</v>
      </c>
      <c r="G14" s="25"/>
    </row>
    <row r="15" spans="1:7" ht="15">
      <c r="A15" s="20">
        <v>12</v>
      </c>
      <c r="B15" s="11" t="s">
        <v>71</v>
      </c>
      <c r="C15" s="20" t="s">
        <v>1</v>
      </c>
      <c r="D15" s="30">
        <v>2</v>
      </c>
      <c r="E15" s="8">
        <v>8.46</v>
      </c>
      <c r="F15" s="5">
        <f t="shared" si="0"/>
        <v>16.92</v>
      </c>
      <c r="G15" s="25"/>
    </row>
    <row r="16" spans="1:7" ht="15">
      <c r="A16" s="20">
        <v>13</v>
      </c>
      <c r="B16" s="11" t="s">
        <v>75</v>
      </c>
      <c r="C16" s="20" t="s">
        <v>1</v>
      </c>
      <c r="D16" s="30">
        <v>6</v>
      </c>
      <c r="E16" s="8">
        <v>3.4</v>
      </c>
      <c r="F16" s="5">
        <f aca="true" t="shared" si="1" ref="F16:F32">E16*D16</f>
        <v>20.4</v>
      </c>
      <c r="G16" s="25"/>
    </row>
    <row r="17" spans="1:7" ht="15">
      <c r="A17" s="20">
        <v>14</v>
      </c>
      <c r="B17" s="11" t="s">
        <v>76</v>
      </c>
      <c r="C17" s="20" t="s">
        <v>1</v>
      </c>
      <c r="D17" s="30">
        <v>5</v>
      </c>
      <c r="E17" s="8">
        <v>3.84</v>
      </c>
      <c r="F17" s="5">
        <f t="shared" si="1"/>
        <v>19.2</v>
      </c>
      <c r="G17" s="25"/>
    </row>
    <row r="18" spans="1:7" ht="15">
      <c r="A18" s="20">
        <v>15</v>
      </c>
      <c r="B18" s="11" t="s">
        <v>77</v>
      </c>
      <c r="C18" s="20" t="s">
        <v>1</v>
      </c>
      <c r="D18" s="30">
        <v>1</v>
      </c>
      <c r="E18" s="8">
        <v>5.81</v>
      </c>
      <c r="F18" s="5">
        <f t="shared" si="1"/>
        <v>5.81</v>
      </c>
      <c r="G18" s="25"/>
    </row>
    <row r="19" spans="1:7" ht="15">
      <c r="A19" s="20">
        <v>16</v>
      </c>
      <c r="B19" s="11" t="s">
        <v>78</v>
      </c>
      <c r="C19" s="20" t="s">
        <v>1</v>
      </c>
      <c r="D19" s="30">
        <v>3</v>
      </c>
      <c r="E19" s="8">
        <v>11.84</v>
      </c>
      <c r="F19" s="5">
        <f t="shared" si="1"/>
        <v>35.519999999999996</v>
      </c>
      <c r="G19" s="25"/>
    </row>
    <row r="20" spans="1:7" ht="15">
      <c r="A20" s="20">
        <v>17</v>
      </c>
      <c r="B20" s="11" t="s">
        <v>79</v>
      </c>
      <c r="C20" s="20" t="s">
        <v>1</v>
      </c>
      <c r="D20" s="30">
        <v>6</v>
      </c>
      <c r="E20" s="8">
        <v>22.83</v>
      </c>
      <c r="F20" s="5">
        <f t="shared" si="1"/>
        <v>136.98</v>
      </c>
      <c r="G20" s="25"/>
    </row>
    <row r="21" spans="1:7" ht="15">
      <c r="A21" s="20">
        <v>18</v>
      </c>
      <c r="B21" s="11" t="s">
        <v>83</v>
      </c>
      <c r="C21" s="20" t="s">
        <v>1</v>
      </c>
      <c r="D21" s="30">
        <v>3</v>
      </c>
      <c r="E21" s="8">
        <v>3.4</v>
      </c>
      <c r="F21" s="5">
        <f t="shared" si="1"/>
        <v>10.2</v>
      </c>
      <c r="G21" s="25"/>
    </row>
    <row r="22" spans="1:7" ht="15">
      <c r="A22" s="20">
        <v>19</v>
      </c>
      <c r="B22" s="11" t="s">
        <v>102</v>
      </c>
      <c r="C22" s="20" t="s">
        <v>1</v>
      </c>
      <c r="D22" s="30">
        <v>4</v>
      </c>
      <c r="E22" s="8">
        <v>65.54</v>
      </c>
      <c r="F22" s="5">
        <f t="shared" si="1"/>
        <v>262.16</v>
      </c>
      <c r="G22" s="25"/>
    </row>
    <row r="23" spans="1:7" ht="15">
      <c r="A23" s="20">
        <v>20</v>
      </c>
      <c r="B23" s="11" t="s">
        <v>103</v>
      </c>
      <c r="C23" s="20" t="s">
        <v>1</v>
      </c>
      <c r="D23" s="30">
        <v>2</v>
      </c>
      <c r="E23" s="8">
        <v>1.59</v>
      </c>
      <c r="F23" s="5">
        <f t="shared" si="1"/>
        <v>3.18</v>
      </c>
      <c r="G23" s="25"/>
    </row>
    <row r="24" spans="1:7" ht="15">
      <c r="A24" s="20">
        <v>21</v>
      </c>
      <c r="B24" s="11" t="s">
        <v>104</v>
      </c>
      <c r="C24" s="20" t="s">
        <v>1</v>
      </c>
      <c r="D24" s="30">
        <v>2</v>
      </c>
      <c r="E24" s="8">
        <v>1.59</v>
      </c>
      <c r="F24" s="5">
        <f t="shared" si="1"/>
        <v>3.18</v>
      </c>
      <c r="G24" s="25"/>
    </row>
    <row r="25" spans="1:7" ht="15">
      <c r="A25" s="20">
        <v>22</v>
      </c>
      <c r="B25" s="11" t="s">
        <v>108</v>
      </c>
      <c r="C25" s="20" t="s">
        <v>1</v>
      </c>
      <c r="D25" s="30">
        <v>2</v>
      </c>
      <c r="E25" s="8">
        <v>42.12</v>
      </c>
      <c r="F25" s="5">
        <f t="shared" si="1"/>
        <v>84.24</v>
      </c>
      <c r="G25" s="25"/>
    </row>
    <row r="26" spans="1:7" ht="15">
      <c r="A26" s="20">
        <v>23</v>
      </c>
      <c r="B26" s="11" t="s">
        <v>110</v>
      </c>
      <c r="C26" s="20" t="s">
        <v>1</v>
      </c>
      <c r="D26" s="30">
        <v>2</v>
      </c>
      <c r="E26" s="8">
        <v>605.77</v>
      </c>
      <c r="F26" s="5">
        <f t="shared" si="1"/>
        <v>1211.54</v>
      </c>
      <c r="G26" s="25"/>
    </row>
    <row r="27" spans="1:7" ht="15">
      <c r="A27" s="20">
        <v>24</v>
      </c>
      <c r="B27" s="11" t="s">
        <v>117</v>
      </c>
      <c r="C27" s="20" t="s">
        <v>1</v>
      </c>
      <c r="D27" s="30">
        <v>8</v>
      </c>
      <c r="E27" s="8">
        <v>25.37</v>
      </c>
      <c r="F27" s="5">
        <f t="shared" si="1"/>
        <v>202.96</v>
      </c>
      <c r="G27" s="25"/>
    </row>
    <row r="28" spans="1:7" s="38" customFormat="1" ht="15">
      <c r="A28" s="20">
        <v>25</v>
      </c>
      <c r="B28" s="32" t="s">
        <v>126</v>
      </c>
      <c r="C28" s="31" t="s">
        <v>1</v>
      </c>
      <c r="D28" s="36">
        <v>9</v>
      </c>
      <c r="E28" s="34">
        <v>10.19</v>
      </c>
      <c r="F28" s="39">
        <f t="shared" si="1"/>
        <v>91.71</v>
      </c>
      <c r="G28" s="37"/>
    </row>
    <row r="29" spans="1:7" ht="15">
      <c r="A29" s="20">
        <v>26</v>
      </c>
      <c r="B29" s="11" t="s">
        <v>127</v>
      </c>
      <c r="C29" s="20" t="s">
        <v>1</v>
      </c>
      <c r="D29" s="30">
        <v>10</v>
      </c>
      <c r="E29" s="8">
        <v>12.05</v>
      </c>
      <c r="F29" s="5">
        <f t="shared" si="1"/>
        <v>120.5</v>
      </c>
      <c r="G29" s="25"/>
    </row>
    <row r="30" spans="1:7" ht="15">
      <c r="A30" s="20">
        <v>27</v>
      </c>
      <c r="B30" s="11" t="s">
        <v>133</v>
      </c>
      <c r="C30" s="20" t="s">
        <v>1</v>
      </c>
      <c r="D30" s="30">
        <v>2</v>
      </c>
      <c r="E30" s="8">
        <v>1246.58</v>
      </c>
      <c r="F30" s="5">
        <f t="shared" si="1"/>
        <v>2493.16</v>
      </c>
      <c r="G30" s="25"/>
    </row>
    <row r="31" spans="1:7" ht="15">
      <c r="A31" s="20">
        <v>28</v>
      </c>
      <c r="B31" s="11" t="s">
        <v>137</v>
      </c>
      <c r="C31" s="20" t="s">
        <v>1</v>
      </c>
      <c r="D31" s="30">
        <v>2</v>
      </c>
      <c r="E31" s="8">
        <v>44.55</v>
      </c>
      <c r="F31" s="5">
        <f t="shared" si="1"/>
        <v>89.1</v>
      </c>
      <c r="G31" s="25"/>
    </row>
    <row r="32" spans="1:7" ht="15.75" thickBot="1">
      <c r="A32" s="40">
        <v>29</v>
      </c>
      <c r="B32" s="12" t="s">
        <v>138</v>
      </c>
      <c r="C32" s="40" t="s">
        <v>1</v>
      </c>
      <c r="D32" s="41">
        <v>3</v>
      </c>
      <c r="E32" s="8">
        <v>2.72</v>
      </c>
      <c r="F32" s="5">
        <f t="shared" si="1"/>
        <v>8.16</v>
      </c>
      <c r="G32" s="25"/>
    </row>
    <row r="33" spans="1:6" s="2" customFormat="1" ht="19.5" thickBot="1">
      <c r="A33" s="151" t="s">
        <v>150</v>
      </c>
      <c r="B33" s="152"/>
      <c r="C33" s="152"/>
      <c r="D33" s="153"/>
      <c r="E33" s="154">
        <f>SUM(F4:F32)</f>
        <v>10574.776</v>
      </c>
      <c r="F33" s="155"/>
    </row>
    <row r="35" spans="1:4" s="1" customFormat="1" ht="15">
      <c r="A35" s="29"/>
      <c r="C35" s="29"/>
      <c r="D35" s="29"/>
    </row>
  </sheetData>
  <sheetProtection/>
  <mergeCells count="8">
    <mergeCell ref="A33:D33"/>
    <mergeCell ref="E33:F33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tabSelected="1" zoomScalePageLayoutView="0" workbookViewId="0" topLeftCell="A4">
      <selection activeCell="Q17" sqref="Q17"/>
    </sheetView>
  </sheetViews>
  <sheetFormatPr defaultColWidth="0" defaultRowHeight="15"/>
  <cols>
    <col min="1" max="1" width="1.57421875" style="99" customWidth="1"/>
    <col min="2" max="2" width="5.140625" style="99" customWidth="1"/>
    <col min="3" max="3" width="13.421875" style="99" customWidth="1"/>
    <col min="4" max="4" width="41.57421875" style="99" customWidth="1"/>
    <col min="5" max="5" width="12.57421875" style="99" customWidth="1"/>
    <col min="6" max="6" width="7.7109375" style="100" customWidth="1"/>
    <col min="7" max="7" width="5.28125" style="117" customWidth="1"/>
    <col min="8" max="8" width="10.00390625" style="99" customWidth="1"/>
    <col min="9" max="9" width="5.28125" style="117" customWidth="1"/>
    <col min="10" max="10" width="10.00390625" style="99" customWidth="1"/>
    <col min="11" max="11" width="5.28125" style="117" customWidth="1"/>
    <col min="12" max="12" width="10.00390625" style="99" customWidth="1"/>
    <col min="13" max="13" width="5.57421875" style="117" customWidth="1"/>
    <col min="14" max="14" width="10.00390625" style="99" customWidth="1"/>
    <col min="15" max="15" width="0" style="99" hidden="1" customWidth="1"/>
    <col min="16" max="237" width="11.421875" style="99" customWidth="1"/>
    <col min="238" max="238" width="1.57421875" style="99" customWidth="1"/>
    <col min="239" max="239" width="5.140625" style="99" customWidth="1"/>
    <col min="240" max="240" width="13.421875" style="99" customWidth="1"/>
    <col min="241" max="241" width="41.57421875" style="99" customWidth="1"/>
    <col min="242" max="242" width="16.57421875" style="99" customWidth="1"/>
    <col min="243" max="243" width="8.421875" style="99" bestFit="1" customWidth="1"/>
    <col min="244" max="244" width="6.421875" style="99" bestFit="1" customWidth="1"/>
    <col min="245" max="245" width="13.28125" style="99" customWidth="1"/>
    <col min="246" max="246" width="6.421875" style="99" bestFit="1" customWidth="1"/>
    <col min="247" max="247" width="13.00390625" style="99" customWidth="1"/>
    <col min="248" max="248" width="6.421875" style="99" bestFit="1" customWidth="1"/>
    <col min="249" max="249" width="13.57421875" style="99" customWidth="1"/>
    <col min="250" max="250" width="6.421875" style="99" bestFit="1" customWidth="1"/>
    <col min="251" max="251" width="10.421875" style="99" customWidth="1"/>
    <col min="252" max="252" width="6.421875" style="99" bestFit="1" customWidth="1"/>
    <col min="253" max="253" width="10.421875" style="99" customWidth="1"/>
    <col min="254" max="254" width="6.421875" style="99" bestFit="1" customWidth="1"/>
    <col min="255" max="255" width="10.421875" style="99" customWidth="1"/>
    <col min="256" max="16384" width="0" style="99" hidden="1" customWidth="1"/>
  </cols>
  <sheetData>
    <row r="1" spans="1:14" ht="65.25" customHeight="1" thickBot="1">
      <c r="A1" s="140" t="s">
        <v>171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4" ht="16.5" thickBot="1">
      <c r="A2" s="180" t="s">
        <v>749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1:14" ht="15" customHeight="1">
      <c r="A3" s="183" t="s">
        <v>750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</row>
    <row r="4" spans="1:14" ht="15" customHeight="1" thickBot="1">
      <c r="A4" s="186" t="s">
        <v>174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</row>
    <row r="5" spans="1:14" ht="12.75" customHeight="1">
      <c r="A5" s="189" t="s">
        <v>151</v>
      </c>
      <c r="B5" s="190"/>
      <c r="C5" s="190" t="s">
        <v>747</v>
      </c>
      <c r="D5" s="190"/>
      <c r="E5" s="200" t="s">
        <v>748</v>
      </c>
      <c r="F5" s="190" t="s">
        <v>739</v>
      </c>
      <c r="G5" s="198" t="s">
        <v>738</v>
      </c>
      <c r="H5" s="198"/>
      <c r="I5" s="198"/>
      <c r="J5" s="198"/>
      <c r="K5" s="198"/>
      <c r="L5" s="198"/>
      <c r="M5" s="198"/>
      <c r="N5" s="199"/>
    </row>
    <row r="6" spans="1:14" ht="12.75" customHeight="1">
      <c r="A6" s="191"/>
      <c r="B6" s="192"/>
      <c r="C6" s="192"/>
      <c r="D6" s="192"/>
      <c r="E6" s="201"/>
      <c r="F6" s="192"/>
      <c r="G6" s="211" t="s">
        <v>740</v>
      </c>
      <c r="H6" s="211"/>
      <c r="I6" s="211" t="s">
        <v>741</v>
      </c>
      <c r="J6" s="211"/>
      <c r="K6" s="211" t="s">
        <v>742</v>
      </c>
      <c r="L6" s="211"/>
      <c r="M6" s="211" t="s">
        <v>743</v>
      </c>
      <c r="N6" s="212"/>
    </row>
    <row r="7" spans="1:14" ht="12.75" customHeight="1" thickBot="1">
      <c r="A7" s="193"/>
      <c r="B7" s="194"/>
      <c r="C7" s="194"/>
      <c r="D7" s="194"/>
      <c r="E7" s="202"/>
      <c r="F7" s="111" t="s">
        <v>744</v>
      </c>
      <c r="G7" s="113" t="s">
        <v>744</v>
      </c>
      <c r="H7" s="111" t="s">
        <v>745</v>
      </c>
      <c r="I7" s="113" t="s">
        <v>744</v>
      </c>
      <c r="J7" s="111" t="s">
        <v>745</v>
      </c>
      <c r="K7" s="113" t="s">
        <v>744</v>
      </c>
      <c r="L7" s="111" t="s">
        <v>745</v>
      </c>
      <c r="M7" s="113" t="s">
        <v>744</v>
      </c>
      <c r="N7" s="112" t="s">
        <v>745</v>
      </c>
    </row>
    <row r="8" spans="1:15" s="101" customFormat="1" ht="15" customHeight="1">
      <c r="A8" s="195">
        <v>1</v>
      </c>
      <c r="B8" s="196"/>
      <c r="C8" s="197" t="str">
        <f>'orcamento-liminação pública'!C10</f>
        <v>INSTALAÇÕES INICIAIS DA OBRA</v>
      </c>
      <c r="D8" s="197"/>
      <c r="E8" s="109">
        <f>'orcamento-liminação pública'!G12</f>
        <v>0</v>
      </c>
      <c r="F8" s="110" t="e">
        <f aca="true" t="shared" si="0" ref="F8:F21">E8/E$22*100</f>
        <v>#DIV/0!</v>
      </c>
      <c r="G8" s="114"/>
      <c r="H8" s="119">
        <f>G8*E8/100</f>
        <v>0</v>
      </c>
      <c r="I8" s="114"/>
      <c r="J8" s="119">
        <f>I8*$E8/100</f>
        <v>0</v>
      </c>
      <c r="K8" s="114"/>
      <c r="L8" s="119">
        <f>K8*$E8/100</f>
        <v>0</v>
      </c>
      <c r="M8" s="114"/>
      <c r="N8" s="120">
        <f>M8*$E8/100</f>
        <v>0</v>
      </c>
      <c r="O8" s="101">
        <f>SUM(M8,K8,I8,G8)</f>
        <v>0</v>
      </c>
    </row>
    <row r="9" spans="1:15" s="101" customFormat="1" ht="26.25" customHeight="1">
      <c r="A9" s="169">
        <v>2</v>
      </c>
      <c r="B9" s="170"/>
      <c r="C9" s="171" t="str">
        <f>'orcamento-liminação pública'!C13</f>
        <v>EXTENSÃO REDE E ILUMINAÇÃO NO ACESSO AO BAIRRO CHÁCARAS MARANHÃO NA SEDE DO MUNICÍPIO</v>
      </c>
      <c r="D9" s="171"/>
      <c r="E9" s="108">
        <f>'orcamento-liminação pública'!G60</f>
        <v>0</v>
      </c>
      <c r="F9" s="107" t="e">
        <f t="shared" si="0"/>
        <v>#DIV/0!</v>
      </c>
      <c r="G9" s="115"/>
      <c r="H9" s="121">
        <f>G9*E9/100</f>
        <v>0</v>
      </c>
      <c r="I9" s="115"/>
      <c r="J9" s="121">
        <f aca="true" t="shared" si="1" ref="J9:J21">I9*$E9/100</f>
        <v>0</v>
      </c>
      <c r="K9" s="115"/>
      <c r="L9" s="121">
        <f aca="true" t="shared" si="2" ref="L9:L21">K9*$E9/100</f>
        <v>0</v>
      </c>
      <c r="M9" s="115"/>
      <c r="N9" s="122">
        <f aca="true" t="shared" si="3" ref="N9:N21">M9*$E9/100</f>
        <v>0</v>
      </c>
      <c r="O9" s="101">
        <f aca="true" t="shared" si="4" ref="O9:O21">SUM(M9,K9,I9,G9)</f>
        <v>0</v>
      </c>
    </row>
    <row r="10" spans="1:15" s="101" customFormat="1" ht="26.25" customHeight="1">
      <c r="A10" s="169">
        <v>3</v>
      </c>
      <c r="B10" s="170"/>
      <c r="C10" s="171" t="str">
        <f>'orcamento-liminação pública'!C61</f>
        <v>EXTENSÃO REDE E ILUMINAÇÃO NA RUA PADRE LIBÉRIO, NO POVOADO DE LIMAS</v>
      </c>
      <c r="D10" s="171"/>
      <c r="E10" s="108">
        <f>'orcamento-liminação pública'!G92</f>
        <v>0</v>
      </c>
      <c r="F10" s="107" t="e">
        <f t="shared" si="0"/>
        <v>#DIV/0!</v>
      </c>
      <c r="G10" s="115"/>
      <c r="H10" s="121">
        <f>G10*E10/100</f>
        <v>0</v>
      </c>
      <c r="I10" s="115"/>
      <c r="J10" s="121">
        <f t="shared" si="1"/>
        <v>0</v>
      </c>
      <c r="K10" s="115"/>
      <c r="L10" s="121">
        <f t="shared" si="2"/>
        <v>0</v>
      </c>
      <c r="M10" s="115"/>
      <c r="N10" s="122">
        <f t="shared" si="3"/>
        <v>0</v>
      </c>
      <c r="O10" s="101">
        <f t="shared" si="4"/>
        <v>0</v>
      </c>
    </row>
    <row r="11" spans="1:15" s="101" customFormat="1" ht="26.25" customHeight="1">
      <c r="A11" s="169">
        <v>4</v>
      </c>
      <c r="B11" s="170"/>
      <c r="C11" s="171" t="str">
        <f>'orcamento-liminação pública'!C93</f>
        <v>EXTENSÃO REDE E ILUMINAÇÃO NA RUA JOSÉ INÁCIO NA SEDE DO MUNICÍPIO</v>
      </c>
      <c r="D11" s="171"/>
      <c r="E11" s="108">
        <f>'orcamento-liminação pública'!G122</f>
        <v>0</v>
      </c>
      <c r="F11" s="107" t="e">
        <f t="shared" si="0"/>
        <v>#DIV/0!</v>
      </c>
      <c r="G11" s="115"/>
      <c r="H11" s="121">
        <f aca="true" t="shared" si="5" ref="H11:H21">G11*E11/100</f>
        <v>0</v>
      </c>
      <c r="I11" s="115"/>
      <c r="J11" s="121">
        <f t="shared" si="1"/>
        <v>0</v>
      </c>
      <c r="K11" s="115"/>
      <c r="L11" s="121">
        <f t="shared" si="2"/>
        <v>0</v>
      </c>
      <c r="M11" s="115"/>
      <c r="N11" s="122">
        <f t="shared" si="3"/>
        <v>0</v>
      </c>
      <c r="O11" s="101">
        <f t="shared" si="4"/>
        <v>0</v>
      </c>
    </row>
    <row r="12" spans="1:15" s="101" customFormat="1" ht="26.25" customHeight="1">
      <c r="A12" s="169">
        <v>5</v>
      </c>
      <c r="B12" s="170"/>
      <c r="C12" s="171" t="str">
        <f>'orcamento-liminação pública'!C123</f>
        <v>EXTENSÃO REDE E ILUMINAÇÃO NA RUA BAHIA E RUA FLORIANÓPOLIS NO BAIRRO BELA VISTA, NO DISTRITO DE ANTUNES</v>
      </c>
      <c r="D12" s="171"/>
      <c r="E12" s="108">
        <f>'orcamento-liminação pública'!G198</f>
        <v>0</v>
      </c>
      <c r="F12" s="107" t="e">
        <f t="shared" si="0"/>
        <v>#DIV/0!</v>
      </c>
      <c r="G12" s="115"/>
      <c r="H12" s="121">
        <f t="shared" si="5"/>
        <v>0</v>
      </c>
      <c r="I12" s="115"/>
      <c r="J12" s="121">
        <f t="shared" si="1"/>
        <v>0</v>
      </c>
      <c r="K12" s="115"/>
      <c r="L12" s="121">
        <f t="shared" si="2"/>
        <v>0</v>
      </c>
      <c r="M12" s="115"/>
      <c r="N12" s="122">
        <f t="shared" si="3"/>
        <v>0</v>
      </c>
      <c r="O12" s="101">
        <f t="shared" si="4"/>
        <v>0</v>
      </c>
    </row>
    <row r="13" spans="1:15" s="101" customFormat="1" ht="26.25" customHeight="1">
      <c r="A13" s="169">
        <v>6</v>
      </c>
      <c r="B13" s="170"/>
      <c r="C13" s="171" t="str">
        <f>'orcamento-liminação pública'!C199</f>
        <v>EXTENSÃO REDE E ILUMINAÇÃO NA RUA NOSSA SENHORA APARECIDA, NO POVOADO DE LIMAS</v>
      </c>
      <c r="D13" s="171"/>
      <c r="E13" s="108">
        <f>'orcamento-liminação pública'!G227</f>
        <v>0</v>
      </c>
      <c r="F13" s="107" t="e">
        <f t="shared" si="0"/>
        <v>#DIV/0!</v>
      </c>
      <c r="G13" s="115"/>
      <c r="H13" s="121">
        <f t="shared" si="5"/>
        <v>0</v>
      </c>
      <c r="I13" s="115"/>
      <c r="J13" s="121">
        <f t="shared" si="1"/>
        <v>0</v>
      </c>
      <c r="K13" s="115"/>
      <c r="L13" s="121">
        <f t="shared" si="2"/>
        <v>0</v>
      </c>
      <c r="M13" s="115"/>
      <c r="N13" s="122">
        <f t="shared" si="3"/>
        <v>0</v>
      </c>
      <c r="O13" s="101">
        <f t="shared" si="4"/>
        <v>0</v>
      </c>
    </row>
    <row r="14" spans="1:15" s="101" customFormat="1" ht="26.25" customHeight="1">
      <c r="A14" s="169">
        <v>7</v>
      </c>
      <c r="B14" s="170"/>
      <c r="C14" s="171" t="str">
        <f>'orcamento-liminação pública'!C228</f>
        <v>SUBSTITUIÇÃO DE ILUMINAÇÃO NA AV. FRANCISCO FRANCO, NO DISTRITO DE ANTUNES</v>
      </c>
      <c r="D14" s="171"/>
      <c r="E14" s="108">
        <f>'orcamento-liminação pública'!G248</f>
        <v>0</v>
      </c>
      <c r="F14" s="107" t="e">
        <f t="shared" si="0"/>
        <v>#DIV/0!</v>
      </c>
      <c r="G14" s="115"/>
      <c r="H14" s="121">
        <f t="shared" si="5"/>
        <v>0</v>
      </c>
      <c r="I14" s="115"/>
      <c r="J14" s="121">
        <f t="shared" si="1"/>
        <v>0</v>
      </c>
      <c r="K14" s="115"/>
      <c r="L14" s="121">
        <f t="shared" si="2"/>
        <v>0</v>
      </c>
      <c r="M14" s="115"/>
      <c r="N14" s="122">
        <f t="shared" si="3"/>
        <v>0</v>
      </c>
      <c r="O14" s="101">
        <f t="shared" si="4"/>
        <v>0</v>
      </c>
    </row>
    <row r="15" spans="1:15" s="101" customFormat="1" ht="26.25" customHeight="1">
      <c r="A15" s="169">
        <v>8</v>
      </c>
      <c r="B15" s="170"/>
      <c r="C15" s="171" t="str">
        <f>'orcamento-liminação pública'!C249</f>
        <v>EXTENSÃO REDE E ILUMINAÇÃO NA TRAVESSA PARANÁ, NA SEDE DO MUNICÍPIO</v>
      </c>
      <c r="D15" s="171"/>
      <c r="E15" s="108">
        <f>'orcamento-liminação pública'!G282</f>
        <v>0</v>
      </c>
      <c r="F15" s="107" t="e">
        <f t="shared" si="0"/>
        <v>#DIV/0!</v>
      </c>
      <c r="G15" s="115"/>
      <c r="H15" s="121">
        <f t="shared" si="5"/>
        <v>0</v>
      </c>
      <c r="I15" s="115"/>
      <c r="J15" s="121">
        <f t="shared" si="1"/>
        <v>0</v>
      </c>
      <c r="K15" s="115"/>
      <c r="L15" s="121">
        <f t="shared" si="2"/>
        <v>0</v>
      </c>
      <c r="M15" s="115"/>
      <c r="N15" s="122">
        <f t="shared" si="3"/>
        <v>0</v>
      </c>
      <c r="O15" s="101">
        <f t="shared" si="4"/>
        <v>0</v>
      </c>
    </row>
    <row r="16" spans="1:15" s="101" customFormat="1" ht="26.25" customHeight="1">
      <c r="A16" s="169">
        <v>9</v>
      </c>
      <c r="B16" s="170"/>
      <c r="C16" s="171" t="str">
        <f>'orcamento-liminação pública'!C283</f>
        <v>EXTENSÃO REDE E ILUMINAÇÃO NO BECO LOCALIZADO NA PARTE DE ATRÁS DO CEMITÉRIO DO DISTRITO DE ANTUNES</v>
      </c>
      <c r="D16" s="171"/>
      <c r="E16" s="108">
        <f>'orcamento-liminação pública'!G315</f>
        <v>0</v>
      </c>
      <c r="F16" s="107" t="e">
        <f t="shared" si="0"/>
        <v>#DIV/0!</v>
      </c>
      <c r="G16" s="115"/>
      <c r="H16" s="121">
        <f t="shared" si="5"/>
        <v>0</v>
      </c>
      <c r="I16" s="115"/>
      <c r="J16" s="121">
        <f t="shared" si="1"/>
        <v>0</v>
      </c>
      <c r="K16" s="115"/>
      <c r="L16" s="121">
        <f t="shared" si="2"/>
        <v>0</v>
      </c>
      <c r="M16" s="115"/>
      <c r="N16" s="122">
        <f t="shared" si="3"/>
        <v>0</v>
      </c>
      <c r="O16" s="101">
        <f t="shared" si="4"/>
        <v>0</v>
      </c>
    </row>
    <row r="17" spans="1:15" s="101" customFormat="1" ht="26.25" customHeight="1">
      <c r="A17" s="169">
        <v>10</v>
      </c>
      <c r="B17" s="170"/>
      <c r="C17" s="171" t="str">
        <f>'orcamento-liminação pública'!C316</f>
        <v>EXTENSÃO REDE E ILUMINAÇÃO NO POVOADO DA VÁRZEA DA CACHOEIRA</v>
      </c>
      <c r="D17" s="171"/>
      <c r="E17" s="108">
        <f>'orcamento-liminação pública'!G408</f>
        <v>0</v>
      </c>
      <c r="F17" s="107" t="e">
        <f t="shared" si="0"/>
        <v>#DIV/0!</v>
      </c>
      <c r="G17" s="115"/>
      <c r="H17" s="121">
        <f t="shared" si="5"/>
        <v>0</v>
      </c>
      <c r="I17" s="115"/>
      <c r="J17" s="121">
        <f t="shared" si="1"/>
        <v>0</v>
      </c>
      <c r="K17" s="115"/>
      <c r="L17" s="121">
        <f t="shared" si="2"/>
        <v>0</v>
      </c>
      <c r="M17" s="115"/>
      <c r="N17" s="122">
        <f t="shared" si="3"/>
        <v>0</v>
      </c>
      <c r="O17" s="101">
        <f t="shared" si="4"/>
        <v>0</v>
      </c>
    </row>
    <row r="18" spans="1:15" s="101" customFormat="1" ht="12.75" customHeight="1">
      <c r="A18" s="169">
        <v>11</v>
      </c>
      <c r="B18" s="170"/>
      <c r="C18" s="171" t="str">
        <f>'orcamento-liminação pública'!C409</f>
        <v>ILUMINAÇÃO DA PRAÇA DE LIMAS NO POVOADO DE LIMAS</v>
      </c>
      <c r="D18" s="171"/>
      <c r="E18" s="108">
        <f>'orcamento-liminação pública'!G474</f>
        <v>0</v>
      </c>
      <c r="F18" s="107" t="e">
        <f t="shared" si="0"/>
        <v>#DIV/0!</v>
      </c>
      <c r="G18" s="115"/>
      <c r="H18" s="121">
        <f t="shared" si="5"/>
        <v>0</v>
      </c>
      <c r="I18" s="115"/>
      <c r="J18" s="121">
        <f t="shared" si="1"/>
        <v>0</v>
      </c>
      <c r="K18" s="115"/>
      <c r="L18" s="121">
        <f t="shared" si="2"/>
        <v>0</v>
      </c>
      <c r="M18" s="115"/>
      <c r="N18" s="122">
        <f t="shared" si="3"/>
        <v>0</v>
      </c>
      <c r="O18" s="101">
        <f t="shared" si="4"/>
        <v>0</v>
      </c>
    </row>
    <row r="19" spans="1:15" s="101" customFormat="1" ht="26.25" customHeight="1">
      <c r="A19" s="169">
        <v>12</v>
      </c>
      <c r="B19" s="170"/>
      <c r="C19" s="171" t="str">
        <f>'orcamento-liminação pública'!C475</f>
        <v>EXTENSÃO REDE E ILUMINAÇÃO NA RUA SAGRADO CORAÇÃO DE JESUS, NA SEDE DO MUNICÍPIO</v>
      </c>
      <c r="D19" s="171"/>
      <c r="E19" s="108">
        <f>'orcamento-liminação pública'!G506</f>
        <v>0</v>
      </c>
      <c r="F19" s="107" t="e">
        <f t="shared" si="0"/>
        <v>#DIV/0!</v>
      </c>
      <c r="G19" s="115"/>
      <c r="H19" s="121">
        <f t="shared" si="5"/>
        <v>0</v>
      </c>
      <c r="I19" s="115"/>
      <c r="J19" s="121">
        <f t="shared" si="1"/>
        <v>0</v>
      </c>
      <c r="K19" s="115"/>
      <c r="L19" s="121">
        <f t="shared" si="2"/>
        <v>0</v>
      </c>
      <c r="M19" s="115"/>
      <c r="N19" s="122">
        <f t="shared" si="3"/>
        <v>0</v>
      </c>
      <c r="O19" s="101">
        <f t="shared" si="4"/>
        <v>0</v>
      </c>
    </row>
    <row r="20" spans="1:15" s="101" customFormat="1" ht="26.25" customHeight="1">
      <c r="A20" s="169">
        <v>13</v>
      </c>
      <c r="B20" s="170"/>
      <c r="C20" s="171" t="str">
        <f>'orcamento-liminação pública'!C507</f>
        <v>EXTENSÃO REDE E ILUMINAÇÃO NA RUA NOSSA SENHORA DE LOURDES, NO POVOADO DE LIMAS</v>
      </c>
      <c r="D20" s="171"/>
      <c r="E20" s="108">
        <f>'orcamento-liminação pública'!G538</f>
        <v>0</v>
      </c>
      <c r="F20" s="107" t="e">
        <f t="shared" si="0"/>
        <v>#DIV/0!</v>
      </c>
      <c r="G20" s="115"/>
      <c r="H20" s="121">
        <f t="shared" si="5"/>
        <v>0</v>
      </c>
      <c r="I20" s="115"/>
      <c r="J20" s="121">
        <f t="shared" si="1"/>
        <v>0</v>
      </c>
      <c r="K20" s="115"/>
      <c r="L20" s="121">
        <f t="shared" si="2"/>
        <v>0</v>
      </c>
      <c r="M20" s="115"/>
      <c r="N20" s="122">
        <f t="shared" si="3"/>
        <v>0</v>
      </c>
      <c r="O20" s="101">
        <f t="shared" si="4"/>
        <v>0</v>
      </c>
    </row>
    <row r="21" spans="1:15" s="101" customFormat="1" ht="26.25" customHeight="1">
      <c r="A21" s="169">
        <v>14</v>
      </c>
      <c r="B21" s="170"/>
      <c r="C21" s="171" t="str">
        <f>'orcamento-liminação pública'!C539</f>
        <v>EXTENSÃO REDE E ILUMINAÇÃO NA RUA DO RECREIO, NO POVOADO DE LIMAS</v>
      </c>
      <c r="D21" s="171"/>
      <c r="E21" s="108">
        <f>'orcamento-liminação pública'!G569</f>
        <v>0</v>
      </c>
      <c r="F21" s="107" t="e">
        <f t="shared" si="0"/>
        <v>#DIV/0!</v>
      </c>
      <c r="G21" s="116"/>
      <c r="H21" s="123">
        <f t="shared" si="5"/>
        <v>0</v>
      </c>
      <c r="I21" s="116"/>
      <c r="J21" s="123">
        <f t="shared" si="1"/>
        <v>0</v>
      </c>
      <c r="K21" s="116"/>
      <c r="L21" s="121">
        <f t="shared" si="2"/>
        <v>0</v>
      </c>
      <c r="M21" s="115"/>
      <c r="N21" s="122">
        <f t="shared" si="3"/>
        <v>0</v>
      </c>
      <c r="O21" s="101">
        <f t="shared" si="4"/>
        <v>0</v>
      </c>
    </row>
    <row r="22" spans="1:14" s="101" customFormat="1" ht="15.75" customHeight="1">
      <c r="A22" s="172" t="s">
        <v>156</v>
      </c>
      <c r="B22" s="173"/>
      <c r="C22" s="173"/>
      <c r="D22" s="174"/>
      <c r="E22" s="206">
        <f>SUM(E8:E21)</f>
        <v>0</v>
      </c>
      <c r="F22" s="208" t="e">
        <f>SUM(F8:F21)</f>
        <v>#DIV/0!</v>
      </c>
      <c r="G22" s="129" t="e">
        <f>ROUND(H22/$E22*100,2)</f>
        <v>#DIV/0!</v>
      </c>
      <c r="H22" s="124">
        <f>SUM(H8:H21)</f>
        <v>0</v>
      </c>
      <c r="I22" s="129" t="e">
        <f>J22/$E22*100</f>
        <v>#DIV/0!</v>
      </c>
      <c r="J22" s="124">
        <f>SUM(J8:J21)</f>
        <v>0</v>
      </c>
      <c r="K22" s="129" t="e">
        <f>L22/$E22*100</f>
        <v>#DIV/0!</v>
      </c>
      <c r="L22" s="124">
        <f>SUM(L8:L21)</f>
        <v>0</v>
      </c>
      <c r="M22" s="129" t="e">
        <f>N22/$E22*100</f>
        <v>#DIV/0!</v>
      </c>
      <c r="N22" s="125">
        <f>SUM(N8:N21)</f>
        <v>0</v>
      </c>
    </row>
    <row r="23" spans="1:14" s="101" customFormat="1" ht="15.75" customHeight="1" thickBot="1">
      <c r="A23" s="175" t="s">
        <v>746</v>
      </c>
      <c r="B23" s="176"/>
      <c r="C23" s="176"/>
      <c r="D23" s="177"/>
      <c r="E23" s="207"/>
      <c r="F23" s="209"/>
      <c r="G23" s="130" t="e">
        <f>G22</f>
        <v>#DIV/0!</v>
      </c>
      <c r="H23" s="126">
        <f>H22</f>
        <v>0</v>
      </c>
      <c r="I23" s="130" t="e">
        <f>G22+I22</f>
        <v>#DIV/0!</v>
      </c>
      <c r="J23" s="126">
        <f>H23+J22</f>
        <v>0</v>
      </c>
      <c r="K23" s="130" t="e">
        <f>I23+K22</f>
        <v>#DIV/0!</v>
      </c>
      <c r="L23" s="126">
        <f>J23+L22</f>
        <v>0</v>
      </c>
      <c r="M23" s="128" t="e">
        <f>K23+M22</f>
        <v>#DIV/0!</v>
      </c>
      <c r="N23" s="127">
        <f>L23+N22</f>
        <v>0</v>
      </c>
    </row>
    <row r="24" spans="6:14" s="102" customFormat="1" ht="12.75" customHeight="1">
      <c r="F24" s="203"/>
      <c r="G24" s="203"/>
      <c r="H24" s="203"/>
      <c r="I24" s="203"/>
      <c r="J24" s="203"/>
      <c r="K24" s="203"/>
      <c r="L24" s="203"/>
      <c r="M24" s="118"/>
      <c r="N24" s="103"/>
    </row>
    <row r="25" spans="2:14" s="102" customFormat="1" ht="12.75" customHeight="1">
      <c r="B25" s="210" t="s">
        <v>752</v>
      </c>
      <c r="C25" s="210"/>
      <c r="D25" s="210"/>
      <c r="F25" s="203" t="s">
        <v>753</v>
      </c>
      <c r="G25" s="203"/>
      <c r="H25" s="203"/>
      <c r="I25" s="203"/>
      <c r="J25" s="203"/>
      <c r="K25" s="203"/>
      <c r="L25" s="203"/>
      <c r="M25" s="118"/>
      <c r="N25" s="106"/>
    </row>
    <row r="26" spans="2:14" s="102" customFormat="1" ht="12.75" customHeight="1">
      <c r="B26" s="104"/>
      <c r="C26" s="105"/>
      <c r="D26" s="104"/>
      <c r="F26" s="204"/>
      <c r="G26" s="204"/>
      <c r="H26" s="204"/>
      <c r="I26" s="204"/>
      <c r="J26" s="204"/>
      <c r="K26" s="204"/>
      <c r="L26" s="204"/>
      <c r="M26" s="118"/>
      <c r="N26" s="104"/>
    </row>
    <row r="27" spans="6:14" s="102" customFormat="1" ht="12.75" customHeight="1">
      <c r="F27" s="205"/>
      <c r="G27" s="205"/>
      <c r="H27" s="205"/>
      <c r="I27" s="205"/>
      <c r="J27" s="205"/>
      <c r="K27" s="205"/>
      <c r="L27" s="205"/>
      <c r="M27" s="118"/>
      <c r="N27" s="104"/>
    </row>
  </sheetData>
  <sheetProtection/>
  <mergeCells count="50">
    <mergeCell ref="G6:H6"/>
    <mergeCell ref="I6:J6"/>
    <mergeCell ref="K6:L6"/>
    <mergeCell ref="M6:N6"/>
    <mergeCell ref="F25:L25"/>
    <mergeCell ref="F26:L26"/>
    <mergeCell ref="F27:L27"/>
    <mergeCell ref="E22:E23"/>
    <mergeCell ref="F22:F23"/>
    <mergeCell ref="B25:D25"/>
    <mergeCell ref="F24:L24"/>
    <mergeCell ref="C20:D20"/>
    <mergeCell ref="C8:D8"/>
    <mergeCell ref="C9:D9"/>
    <mergeCell ref="C10:D10"/>
    <mergeCell ref="C11:D11"/>
    <mergeCell ref="C14:D14"/>
    <mergeCell ref="C15:D15"/>
    <mergeCell ref="A9:B9"/>
    <mergeCell ref="A10:B10"/>
    <mergeCell ref="C16:D16"/>
    <mergeCell ref="C17:D17"/>
    <mergeCell ref="C18:D18"/>
    <mergeCell ref="C19:D19"/>
    <mergeCell ref="A1:N1"/>
    <mergeCell ref="A2:N2"/>
    <mergeCell ref="A3:N3"/>
    <mergeCell ref="A4:N4"/>
    <mergeCell ref="A5:B7"/>
    <mergeCell ref="A8:B8"/>
    <mergeCell ref="G5:N5"/>
    <mergeCell ref="C5:D7"/>
    <mergeCell ref="E5:E7"/>
    <mergeCell ref="F5:F6"/>
    <mergeCell ref="A11:B11"/>
    <mergeCell ref="A12:B12"/>
    <mergeCell ref="A13:B13"/>
    <mergeCell ref="A14:B14"/>
    <mergeCell ref="A15:B15"/>
    <mergeCell ref="A16:B16"/>
    <mergeCell ref="A21:B21"/>
    <mergeCell ref="C12:D12"/>
    <mergeCell ref="C13:D13"/>
    <mergeCell ref="A22:D22"/>
    <mergeCell ref="A23:D23"/>
    <mergeCell ref="A17:B17"/>
    <mergeCell ref="A18:B18"/>
    <mergeCell ref="A19:B19"/>
    <mergeCell ref="A20:B20"/>
    <mergeCell ref="C21:D21"/>
  </mergeCells>
  <conditionalFormatting sqref="I8:I20 G8:G20 K8:K20 M8:M21">
    <cfRule type="cellIs" priority="1" dxfId="0" operator="notEqual" stopIfTrue="1">
      <formula>0</formula>
    </cfRule>
  </conditionalFormatting>
  <printOptions/>
  <pageMargins left="0.1968503937007874" right="0.1968503937007874" top="0.3937007874015748" bottom="0.393700787401574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2"/>
  <sheetViews>
    <sheetView zoomScalePageLayoutView="0" workbookViewId="0" topLeftCell="A4">
      <selection activeCell="B30" sqref="B30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158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20">
        <v>1</v>
      </c>
      <c r="B4" s="11" t="s">
        <v>2</v>
      </c>
      <c r="C4" s="20" t="s">
        <v>1</v>
      </c>
      <c r="D4" s="26">
        <v>24</v>
      </c>
      <c r="E4" s="8">
        <v>17.37</v>
      </c>
      <c r="F4" s="5">
        <f aca="true" t="shared" si="0" ref="F4:F49">E4*D4</f>
        <v>416.88</v>
      </c>
    </row>
    <row r="5" spans="1:6" ht="15">
      <c r="A5" s="20">
        <v>2</v>
      </c>
      <c r="B5" s="11" t="s">
        <v>3</v>
      </c>
      <c r="C5" s="20" t="s">
        <v>1</v>
      </c>
      <c r="D5" s="26">
        <v>2</v>
      </c>
      <c r="E5" s="8">
        <v>13.89</v>
      </c>
      <c r="F5" s="5">
        <f t="shared" si="0"/>
        <v>27.78</v>
      </c>
    </row>
    <row r="6" spans="1:6" ht="15">
      <c r="A6" s="20">
        <v>3</v>
      </c>
      <c r="B6" s="11" t="s">
        <v>4</v>
      </c>
      <c r="C6" s="20" t="s">
        <v>1</v>
      </c>
      <c r="D6" s="26">
        <v>12</v>
      </c>
      <c r="E6" s="8">
        <v>10.34</v>
      </c>
      <c r="F6" s="5">
        <f t="shared" si="0"/>
        <v>124.08</v>
      </c>
    </row>
    <row r="7" spans="1:6" ht="15">
      <c r="A7" s="20">
        <v>4</v>
      </c>
      <c r="B7" s="11" t="s">
        <v>6</v>
      </c>
      <c r="C7" s="20" t="s">
        <v>1</v>
      </c>
      <c r="D7" s="26">
        <v>2</v>
      </c>
      <c r="E7" s="8">
        <v>8.31</v>
      </c>
      <c r="F7" s="5">
        <f t="shared" si="0"/>
        <v>16.62</v>
      </c>
    </row>
    <row r="8" spans="1:6" ht="15">
      <c r="A8" s="20">
        <v>5</v>
      </c>
      <c r="B8" s="11" t="s">
        <v>7</v>
      </c>
      <c r="C8" s="20" t="s">
        <v>1</v>
      </c>
      <c r="D8" s="26">
        <v>4</v>
      </c>
      <c r="E8" s="8">
        <v>16.99</v>
      </c>
      <c r="F8" s="5">
        <f t="shared" si="0"/>
        <v>67.96</v>
      </c>
    </row>
    <row r="9" spans="1:6" ht="15">
      <c r="A9" s="20">
        <v>6</v>
      </c>
      <c r="B9" s="11" t="s">
        <v>11</v>
      </c>
      <c r="C9" s="20" t="s">
        <v>12</v>
      </c>
      <c r="D9" s="26">
        <v>0.88</v>
      </c>
      <c r="E9" s="8">
        <v>93.17</v>
      </c>
      <c r="F9" s="5">
        <f t="shared" si="0"/>
        <v>81.9896</v>
      </c>
    </row>
    <row r="10" spans="1:6" ht="15">
      <c r="A10" s="20">
        <v>7</v>
      </c>
      <c r="B10" s="11" t="s">
        <v>13</v>
      </c>
      <c r="C10" s="20" t="s">
        <v>1</v>
      </c>
      <c r="D10" s="26">
        <v>6</v>
      </c>
      <c r="E10" s="8">
        <v>15.33</v>
      </c>
      <c r="F10" s="5">
        <f t="shared" si="0"/>
        <v>91.98</v>
      </c>
    </row>
    <row r="11" spans="1:6" ht="15">
      <c r="A11" s="20">
        <v>8</v>
      </c>
      <c r="B11" s="11" t="s">
        <v>15</v>
      </c>
      <c r="C11" s="20" t="s">
        <v>1</v>
      </c>
      <c r="D11" s="26">
        <v>46</v>
      </c>
      <c r="E11" s="8">
        <v>0.98</v>
      </c>
      <c r="F11" s="5">
        <f t="shared" si="0"/>
        <v>45.08</v>
      </c>
    </row>
    <row r="12" spans="1:6" ht="15">
      <c r="A12" s="20">
        <v>9</v>
      </c>
      <c r="B12" s="11" t="s">
        <v>16</v>
      </c>
      <c r="C12" s="20" t="s">
        <v>1</v>
      </c>
      <c r="D12" s="26">
        <v>45</v>
      </c>
      <c r="E12" s="8">
        <v>1.03</v>
      </c>
      <c r="F12" s="5">
        <f t="shared" si="0"/>
        <v>46.35</v>
      </c>
    </row>
    <row r="13" spans="1:6" ht="15">
      <c r="A13" s="20">
        <v>10</v>
      </c>
      <c r="B13" s="11" t="s">
        <v>18</v>
      </c>
      <c r="C13" s="20" t="s">
        <v>1</v>
      </c>
      <c r="D13" s="26">
        <v>8</v>
      </c>
      <c r="E13" s="8">
        <v>275.95</v>
      </c>
      <c r="F13" s="5">
        <f t="shared" si="0"/>
        <v>2207.6</v>
      </c>
    </row>
    <row r="14" spans="1:6" ht="15">
      <c r="A14" s="20">
        <v>11</v>
      </c>
      <c r="B14" s="11" t="s">
        <v>22</v>
      </c>
      <c r="C14" s="20" t="s">
        <v>1</v>
      </c>
      <c r="D14" s="26">
        <v>8</v>
      </c>
      <c r="E14" s="8">
        <v>72.35</v>
      </c>
      <c r="F14" s="5">
        <f t="shared" si="0"/>
        <v>578.8</v>
      </c>
    </row>
    <row r="15" spans="1:6" ht="15">
      <c r="A15" s="20">
        <v>12</v>
      </c>
      <c r="B15" s="11" t="s">
        <v>24</v>
      </c>
      <c r="C15" s="20" t="s">
        <v>12</v>
      </c>
      <c r="D15" s="26">
        <v>1</v>
      </c>
      <c r="E15" s="8">
        <v>95.35</v>
      </c>
      <c r="F15" s="5">
        <f t="shared" si="0"/>
        <v>95.35</v>
      </c>
    </row>
    <row r="16" spans="1:6" ht="15">
      <c r="A16" s="20">
        <v>13</v>
      </c>
      <c r="B16" s="11" t="s">
        <v>25</v>
      </c>
      <c r="C16" s="20" t="s">
        <v>10</v>
      </c>
      <c r="D16" s="26">
        <v>12</v>
      </c>
      <c r="E16" s="8">
        <v>22.42</v>
      </c>
      <c r="F16" s="5">
        <f t="shared" si="0"/>
        <v>269.04</v>
      </c>
    </row>
    <row r="17" spans="1:6" ht="15">
      <c r="A17" s="20">
        <v>14</v>
      </c>
      <c r="B17" s="11" t="s">
        <v>32</v>
      </c>
      <c r="C17" s="20" t="s">
        <v>10</v>
      </c>
      <c r="D17" s="26">
        <v>11.36</v>
      </c>
      <c r="E17" s="8">
        <v>36.39</v>
      </c>
      <c r="F17" s="5">
        <f t="shared" si="0"/>
        <v>413.3904</v>
      </c>
    </row>
    <row r="18" spans="1:6" ht="15">
      <c r="A18" s="20">
        <v>15</v>
      </c>
      <c r="B18" s="11" t="s">
        <v>37</v>
      </c>
      <c r="C18" s="20" t="s">
        <v>28</v>
      </c>
      <c r="D18" s="26">
        <v>102</v>
      </c>
      <c r="E18" s="8">
        <v>2.85</v>
      </c>
      <c r="F18" s="5">
        <f t="shared" si="0"/>
        <v>290.7</v>
      </c>
    </row>
    <row r="19" spans="1:6" ht="15">
      <c r="A19" s="20">
        <v>16</v>
      </c>
      <c r="B19" s="11" t="s">
        <v>38</v>
      </c>
      <c r="C19" s="20" t="s">
        <v>28</v>
      </c>
      <c r="D19" s="26">
        <v>415</v>
      </c>
      <c r="E19" s="8">
        <v>37.86</v>
      </c>
      <c r="F19" s="5">
        <f t="shared" si="0"/>
        <v>15711.9</v>
      </c>
    </row>
    <row r="20" spans="1:6" ht="15">
      <c r="A20" s="20">
        <v>17</v>
      </c>
      <c r="B20" s="11" t="s">
        <v>46</v>
      </c>
      <c r="C20" s="20" t="s">
        <v>47</v>
      </c>
      <c r="D20" s="26">
        <v>3.3</v>
      </c>
      <c r="E20" s="8">
        <v>37</v>
      </c>
      <c r="F20" s="5">
        <f t="shared" si="0"/>
        <v>122.1</v>
      </c>
    </row>
    <row r="21" spans="1:6" ht="15">
      <c r="A21" s="20">
        <v>18</v>
      </c>
      <c r="B21" s="11" t="s">
        <v>48</v>
      </c>
      <c r="C21" s="20" t="s">
        <v>1</v>
      </c>
      <c r="D21" s="26">
        <v>1</v>
      </c>
      <c r="E21" s="8">
        <v>27.73</v>
      </c>
      <c r="F21" s="5">
        <f t="shared" si="0"/>
        <v>27.73</v>
      </c>
    </row>
    <row r="22" spans="1:6" ht="15">
      <c r="A22" s="20">
        <v>19</v>
      </c>
      <c r="B22" s="11" t="s">
        <v>49</v>
      </c>
      <c r="C22" s="20" t="s">
        <v>1</v>
      </c>
      <c r="D22" s="26">
        <v>1</v>
      </c>
      <c r="E22" s="8">
        <v>27.33</v>
      </c>
      <c r="F22" s="5">
        <f t="shared" si="0"/>
        <v>27.33</v>
      </c>
    </row>
    <row r="23" spans="1:6" ht="15">
      <c r="A23" s="20">
        <v>20</v>
      </c>
      <c r="B23" s="11" t="s">
        <v>50</v>
      </c>
      <c r="C23" s="20" t="s">
        <v>1</v>
      </c>
      <c r="D23" s="26">
        <v>2</v>
      </c>
      <c r="E23" s="8">
        <v>28.99</v>
      </c>
      <c r="F23" s="5">
        <f t="shared" si="0"/>
        <v>57.98</v>
      </c>
    </row>
    <row r="24" spans="1:6" ht="15">
      <c r="A24" s="20">
        <v>21</v>
      </c>
      <c r="B24" s="11" t="s">
        <v>51</v>
      </c>
      <c r="C24" s="20" t="s">
        <v>1</v>
      </c>
      <c r="D24" s="26">
        <v>4</v>
      </c>
      <c r="E24" s="8">
        <v>30.28</v>
      </c>
      <c r="F24" s="5">
        <f t="shared" si="0"/>
        <v>121.12</v>
      </c>
    </row>
    <row r="25" spans="1:6" ht="15">
      <c r="A25" s="20">
        <v>22</v>
      </c>
      <c r="B25" s="11" t="s">
        <v>52</v>
      </c>
      <c r="C25" s="20" t="s">
        <v>1</v>
      </c>
      <c r="D25" s="26">
        <v>3</v>
      </c>
      <c r="E25" s="8">
        <v>32.01</v>
      </c>
      <c r="F25" s="5">
        <f t="shared" si="0"/>
        <v>96.03</v>
      </c>
    </row>
    <row r="26" spans="1:6" ht="15">
      <c r="A26" s="20">
        <v>23</v>
      </c>
      <c r="B26" s="10" t="s">
        <v>53</v>
      </c>
      <c r="C26" s="21" t="s">
        <v>1</v>
      </c>
      <c r="D26" s="24">
        <v>5</v>
      </c>
      <c r="E26" s="7">
        <v>33.45</v>
      </c>
      <c r="F26" s="4">
        <f t="shared" si="0"/>
        <v>167.25</v>
      </c>
    </row>
    <row r="27" spans="1:6" ht="15">
      <c r="A27" s="20">
        <v>24</v>
      </c>
      <c r="B27" s="11" t="s">
        <v>54</v>
      </c>
      <c r="C27" s="20" t="s">
        <v>1</v>
      </c>
      <c r="D27" s="26">
        <v>4</v>
      </c>
      <c r="E27" s="8">
        <v>35.34</v>
      </c>
      <c r="F27" s="5">
        <f t="shared" si="0"/>
        <v>141.36</v>
      </c>
    </row>
    <row r="28" spans="1:6" ht="15">
      <c r="A28" s="20">
        <v>25</v>
      </c>
      <c r="B28" s="11" t="s">
        <v>57</v>
      </c>
      <c r="C28" s="20" t="s">
        <v>1</v>
      </c>
      <c r="D28" s="26">
        <v>6</v>
      </c>
      <c r="E28" s="8">
        <v>40.47</v>
      </c>
      <c r="F28" s="5">
        <f t="shared" si="0"/>
        <v>242.82</v>
      </c>
    </row>
    <row r="29" spans="1:6" ht="15">
      <c r="A29" s="20">
        <v>26</v>
      </c>
      <c r="B29" s="11" t="s">
        <v>67</v>
      </c>
      <c r="C29" s="20" t="s">
        <v>1</v>
      </c>
      <c r="D29" s="26">
        <v>42</v>
      </c>
      <c r="E29" s="8">
        <v>1.81</v>
      </c>
      <c r="F29" s="5">
        <f t="shared" si="0"/>
        <v>76.02</v>
      </c>
    </row>
    <row r="30" spans="1:6" ht="15">
      <c r="A30" s="20">
        <v>27</v>
      </c>
      <c r="B30" s="11" t="s">
        <v>71</v>
      </c>
      <c r="C30" s="20" t="s">
        <v>1</v>
      </c>
      <c r="D30" s="26">
        <v>18</v>
      </c>
      <c r="E30" s="8">
        <v>8.46</v>
      </c>
      <c r="F30" s="5">
        <f t="shared" si="0"/>
        <v>152.28000000000003</v>
      </c>
    </row>
    <row r="31" spans="1:6" ht="15">
      <c r="A31" s="20">
        <v>28</v>
      </c>
      <c r="B31" s="11" t="s">
        <v>76</v>
      </c>
      <c r="C31" s="20" t="s">
        <v>1</v>
      </c>
      <c r="D31" s="26">
        <v>20</v>
      </c>
      <c r="E31" s="8">
        <v>3.84</v>
      </c>
      <c r="F31" s="5">
        <f t="shared" si="0"/>
        <v>76.8</v>
      </c>
    </row>
    <row r="32" spans="1:6" ht="15">
      <c r="A32" s="20">
        <v>29</v>
      </c>
      <c r="B32" s="11" t="s">
        <v>77</v>
      </c>
      <c r="C32" s="20" t="s">
        <v>1</v>
      </c>
      <c r="D32" s="26">
        <v>6</v>
      </c>
      <c r="E32" s="8">
        <v>5.81</v>
      </c>
      <c r="F32" s="5">
        <f t="shared" si="0"/>
        <v>34.86</v>
      </c>
    </row>
    <row r="33" spans="1:6" ht="15">
      <c r="A33" s="20">
        <v>30</v>
      </c>
      <c r="B33" s="11" t="s">
        <v>79</v>
      </c>
      <c r="C33" s="20" t="s">
        <v>1</v>
      </c>
      <c r="D33" s="26">
        <v>18</v>
      </c>
      <c r="E33" s="8">
        <v>22.83</v>
      </c>
      <c r="F33" s="5">
        <f t="shared" si="0"/>
        <v>410.93999999999994</v>
      </c>
    </row>
    <row r="34" spans="1:6" ht="15">
      <c r="A34" s="20">
        <v>31</v>
      </c>
      <c r="B34" s="11" t="s">
        <v>80</v>
      </c>
      <c r="C34" s="20" t="s">
        <v>1</v>
      </c>
      <c r="D34" s="26">
        <v>3</v>
      </c>
      <c r="E34" s="8">
        <v>48.93</v>
      </c>
      <c r="F34" s="5">
        <f t="shared" si="0"/>
        <v>146.79</v>
      </c>
    </row>
    <row r="35" spans="1:6" ht="15">
      <c r="A35" s="20">
        <v>32</v>
      </c>
      <c r="B35" s="11" t="s">
        <v>84</v>
      </c>
      <c r="C35" s="20" t="s">
        <v>1</v>
      </c>
      <c r="D35" s="26">
        <v>2</v>
      </c>
      <c r="E35" s="8">
        <v>3.62</v>
      </c>
      <c r="F35" s="5">
        <f t="shared" si="0"/>
        <v>7.24</v>
      </c>
    </row>
    <row r="36" spans="1:6" ht="15">
      <c r="A36" s="20">
        <v>33</v>
      </c>
      <c r="B36" s="11" t="s">
        <v>103</v>
      </c>
      <c r="C36" s="20" t="s">
        <v>1</v>
      </c>
      <c r="D36" s="26">
        <v>10</v>
      </c>
      <c r="E36" s="8">
        <v>1.59</v>
      </c>
      <c r="F36" s="5">
        <f t="shared" si="0"/>
        <v>15.9</v>
      </c>
    </row>
    <row r="37" spans="1:6" ht="15">
      <c r="A37" s="20">
        <v>34</v>
      </c>
      <c r="B37" s="11" t="s">
        <v>104</v>
      </c>
      <c r="C37" s="20" t="s">
        <v>1</v>
      </c>
      <c r="D37" s="26">
        <v>10</v>
      </c>
      <c r="E37" s="8">
        <v>1.59</v>
      </c>
      <c r="F37" s="5">
        <f t="shared" si="0"/>
        <v>15.9</v>
      </c>
    </row>
    <row r="38" spans="1:6" ht="15">
      <c r="A38" s="20">
        <v>35</v>
      </c>
      <c r="B38" s="11" t="s">
        <v>107</v>
      </c>
      <c r="C38" s="20" t="s">
        <v>1</v>
      </c>
      <c r="D38" s="26">
        <v>3</v>
      </c>
      <c r="E38" s="8">
        <v>9.21</v>
      </c>
      <c r="F38" s="5">
        <f t="shared" si="0"/>
        <v>27.630000000000003</v>
      </c>
    </row>
    <row r="39" spans="1:6" ht="15">
      <c r="A39" s="20">
        <v>36</v>
      </c>
      <c r="B39" s="11" t="s">
        <v>108</v>
      </c>
      <c r="C39" s="20" t="s">
        <v>1</v>
      </c>
      <c r="D39" s="26">
        <v>8</v>
      </c>
      <c r="E39" s="8">
        <v>42.12</v>
      </c>
      <c r="F39" s="5">
        <f t="shared" si="0"/>
        <v>336.96</v>
      </c>
    </row>
    <row r="40" spans="1:6" ht="15">
      <c r="A40" s="20">
        <v>37</v>
      </c>
      <c r="B40" s="11" t="s">
        <v>110</v>
      </c>
      <c r="C40" s="20" t="s">
        <v>1</v>
      </c>
      <c r="D40" s="26">
        <v>8</v>
      </c>
      <c r="E40" s="8">
        <v>605.77</v>
      </c>
      <c r="F40" s="5">
        <f t="shared" si="0"/>
        <v>4846.16</v>
      </c>
    </row>
    <row r="41" spans="1:6" ht="15">
      <c r="A41" s="20">
        <v>38</v>
      </c>
      <c r="B41" s="11" t="s">
        <v>117</v>
      </c>
      <c r="C41" s="20" t="s">
        <v>1</v>
      </c>
      <c r="D41" s="26">
        <v>21</v>
      </c>
      <c r="E41" s="8">
        <v>25.37</v>
      </c>
      <c r="F41" s="5">
        <f t="shared" si="0"/>
        <v>532.77</v>
      </c>
    </row>
    <row r="42" spans="1:6" ht="15">
      <c r="A42" s="20">
        <v>39</v>
      </c>
      <c r="B42" s="11" t="s">
        <v>121</v>
      </c>
      <c r="C42" s="20" t="s">
        <v>1</v>
      </c>
      <c r="D42" s="26">
        <v>10</v>
      </c>
      <c r="E42" s="8">
        <v>4.76</v>
      </c>
      <c r="F42" s="5">
        <f t="shared" si="0"/>
        <v>47.599999999999994</v>
      </c>
    </row>
    <row r="43" spans="1:6" ht="15">
      <c r="A43" s="20">
        <v>40</v>
      </c>
      <c r="B43" s="11" t="s">
        <v>122</v>
      </c>
      <c r="C43" s="20" t="s">
        <v>1</v>
      </c>
      <c r="D43" s="26">
        <v>20</v>
      </c>
      <c r="E43" s="8">
        <v>6.12</v>
      </c>
      <c r="F43" s="5">
        <f t="shared" si="0"/>
        <v>122.4</v>
      </c>
    </row>
    <row r="44" spans="1:6" s="38" customFormat="1" ht="15">
      <c r="A44" s="20">
        <v>41</v>
      </c>
      <c r="B44" s="32" t="s">
        <v>126</v>
      </c>
      <c r="C44" s="31" t="s">
        <v>1</v>
      </c>
      <c r="D44" s="33">
        <v>11</v>
      </c>
      <c r="E44" s="34">
        <v>10.19</v>
      </c>
      <c r="F44" s="39">
        <f t="shared" si="0"/>
        <v>112.08999999999999</v>
      </c>
    </row>
    <row r="45" spans="1:6" ht="15">
      <c r="A45" s="20">
        <v>42</v>
      </c>
      <c r="B45" s="11" t="s">
        <v>127</v>
      </c>
      <c r="C45" s="20" t="s">
        <v>1</v>
      </c>
      <c r="D45" s="26">
        <v>46</v>
      </c>
      <c r="E45" s="8">
        <v>12.05</v>
      </c>
      <c r="F45" s="5">
        <f t="shared" si="0"/>
        <v>554.3000000000001</v>
      </c>
    </row>
    <row r="46" spans="1:6" ht="15">
      <c r="A46" s="20">
        <v>43</v>
      </c>
      <c r="B46" s="11" t="s">
        <v>131</v>
      </c>
      <c r="C46" s="20" t="s">
        <v>1</v>
      </c>
      <c r="D46" s="26">
        <v>1</v>
      </c>
      <c r="E46" s="8">
        <v>2498.83</v>
      </c>
      <c r="F46" s="5">
        <f t="shared" si="0"/>
        <v>2498.83</v>
      </c>
    </row>
    <row r="47" spans="1:6" ht="15">
      <c r="A47" s="20">
        <v>44</v>
      </c>
      <c r="B47" s="11" t="s">
        <v>133</v>
      </c>
      <c r="C47" s="20" t="s">
        <v>1</v>
      </c>
      <c r="D47" s="26">
        <v>7</v>
      </c>
      <c r="E47" s="8">
        <v>1246.58</v>
      </c>
      <c r="F47" s="5">
        <f t="shared" si="0"/>
        <v>8726.06</v>
      </c>
    </row>
    <row r="48" spans="1:6" ht="15">
      <c r="A48" s="20">
        <v>45</v>
      </c>
      <c r="B48" s="11" t="s">
        <v>137</v>
      </c>
      <c r="C48" s="20" t="s">
        <v>1</v>
      </c>
      <c r="D48" s="26">
        <v>8</v>
      </c>
      <c r="E48" s="8">
        <v>44.55</v>
      </c>
      <c r="F48" s="5">
        <f t="shared" si="0"/>
        <v>356.4</v>
      </c>
    </row>
    <row r="49" spans="1:6" ht="15.75" thickBot="1">
      <c r="A49" s="40">
        <v>46</v>
      </c>
      <c r="B49" s="12" t="s">
        <v>138</v>
      </c>
      <c r="C49" s="40" t="s">
        <v>1</v>
      </c>
      <c r="D49" s="42">
        <v>8</v>
      </c>
      <c r="E49" s="8">
        <v>2.72</v>
      </c>
      <c r="F49" s="5">
        <f t="shared" si="0"/>
        <v>21.76</v>
      </c>
    </row>
    <row r="50" spans="1:6" s="2" customFormat="1" ht="19.5" thickBot="1">
      <c r="A50" s="151" t="s">
        <v>150</v>
      </c>
      <c r="B50" s="152"/>
      <c r="C50" s="152"/>
      <c r="D50" s="153"/>
      <c r="E50" s="154">
        <f>SUM(F4:F49)</f>
        <v>40608.91</v>
      </c>
      <c r="F50" s="155"/>
    </row>
    <row r="52" spans="1:4" s="1" customFormat="1" ht="15">
      <c r="A52" s="28"/>
      <c r="C52" s="28"/>
      <c r="D52" s="28"/>
    </row>
  </sheetData>
  <sheetProtection/>
  <mergeCells count="8">
    <mergeCell ref="A50:D50"/>
    <mergeCell ref="E50:F50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zoomScalePageLayoutView="0" workbookViewId="0" topLeftCell="A10">
      <selection activeCell="E32" sqref="E32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159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20">
        <v>1</v>
      </c>
      <c r="B4" s="11" t="s">
        <v>2</v>
      </c>
      <c r="C4" s="20" t="s">
        <v>1</v>
      </c>
      <c r="D4" s="26">
        <v>2</v>
      </c>
      <c r="E4" s="8">
        <v>17.37</v>
      </c>
      <c r="F4" s="5">
        <f aca="true" t="shared" si="0" ref="F4:F33">E4*D4</f>
        <v>34.74</v>
      </c>
    </row>
    <row r="5" spans="1:6" ht="15">
      <c r="A5" s="20">
        <v>2</v>
      </c>
      <c r="B5" s="11" t="s">
        <v>4</v>
      </c>
      <c r="C5" s="20" t="s">
        <v>1</v>
      </c>
      <c r="D5" s="26">
        <v>2</v>
      </c>
      <c r="E5" s="8">
        <v>10.34</v>
      </c>
      <c r="F5" s="5">
        <f t="shared" si="0"/>
        <v>20.68</v>
      </c>
    </row>
    <row r="6" spans="1:6" ht="15">
      <c r="A6" s="20">
        <v>3</v>
      </c>
      <c r="B6" s="11" t="s">
        <v>15</v>
      </c>
      <c r="C6" s="20" t="s">
        <v>1</v>
      </c>
      <c r="D6" s="26">
        <v>4</v>
      </c>
      <c r="E6" s="8">
        <v>0.98</v>
      </c>
      <c r="F6" s="5">
        <f t="shared" si="0"/>
        <v>3.92</v>
      </c>
    </row>
    <row r="7" spans="1:6" ht="15">
      <c r="A7" s="20">
        <v>4</v>
      </c>
      <c r="B7" s="11" t="s">
        <v>16</v>
      </c>
      <c r="C7" s="20" t="s">
        <v>1</v>
      </c>
      <c r="D7" s="26">
        <v>6</v>
      </c>
      <c r="E7" s="8">
        <v>1.03</v>
      </c>
      <c r="F7" s="5">
        <f t="shared" si="0"/>
        <v>6.18</v>
      </c>
    </row>
    <row r="8" spans="1:6" ht="15">
      <c r="A8" s="20">
        <v>5</v>
      </c>
      <c r="B8" s="11" t="s">
        <v>18</v>
      </c>
      <c r="C8" s="20" t="s">
        <v>1</v>
      </c>
      <c r="D8" s="26">
        <v>1</v>
      </c>
      <c r="E8" s="8">
        <v>275.95</v>
      </c>
      <c r="F8" s="5">
        <f t="shared" si="0"/>
        <v>275.95</v>
      </c>
    </row>
    <row r="9" spans="1:6" ht="15">
      <c r="A9" s="20">
        <v>6</v>
      </c>
      <c r="B9" s="11" t="s">
        <v>25</v>
      </c>
      <c r="C9" s="20" t="s">
        <v>10</v>
      </c>
      <c r="D9" s="26">
        <v>2.4</v>
      </c>
      <c r="E9" s="8">
        <v>22.42</v>
      </c>
      <c r="F9" s="5">
        <f t="shared" si="0"/>
        <v>53.808</v>
      </c>
    </row>
    <row r="10" spans="1:6" ht="15">
      <c r="A10" s="20">
        <v>7</v>
      </c>
      <c r="B10" s="11" t="s">
        <v>37</v>
      </c>
      <c r="C10" s="20" t="s">
        <v>28</v>
      </c>
      <c r="D10" s="26">
        <v>12</v>
      </c>
      <c r="E10" s="8">
        <v>2.85</v>
      </c>
      <c r="F10" s="5">
        <f t="shared" si="0"/>
        <v>34.2</v>
      </c>
    </row>
    <row r="11" spans="1:6" ht="15">
      <c r="A11" s="20">
        <v>8</v>
      </c>
      <c r="B11" s="11" t="s">
        <v>38</v>
      </c>
      <c r="C11" s="20" t="s">
        <v>28</v>
      </c>
      <c r="D11" s="26">
        <v>65</v>
      </c>
      <c r="E11" s="8">
        <v>37.86</v>
      </c>
      <c r="F11" s="5">
        <f t="shared" si="0"/>
        <v>2460.9</v>
      </c>
    </row>
    <row r="12" spans="1:6" ht="15">
      <c r="A12" s="20">
        <v>9</v>
      </c>
      <c r="B12" s="11" t="s">
        <v>51</v>
      </c>
      <c r="C12" s="20" t="s">
        <v>1</v>
      </c>
      <c r="D12" s="26">
        <v>1</v>
      </c>
      <c r="E12" s="8">
        <v>30.28</v>
      </c>
      <c r="F12" s="5">
        <f t="shared" si="0"/>
        <v>30.28</v>
      </c>
    </row>
    <row r="13" spans="1:6" ht="15">
      <c r="A13" s="20">
        <v>10</v>
      </c>
      <c r="B13" s="11" t="s">
        <v>52</v>
      </c>
      <c r="C13" s="20" t="s">
        <v>1</v>
      </c>
      <c r="D13" s="26">
        <v>1</v>
      </c>
      <c r="E13" s="8">
        <v>32.01</v>
      </c>
      <c r="F13" s="5">
        <f t="shared" si="0"/>
        <v>32.01</v>
      </c>
    </row>
    <row r="14" spans="1:6" ht="15">
      <c r="A14" s="20">
        <v>11</v>
      </c>
      <c r="B14" s="11" t="s">
        <v>67</v>
      </c>
      <c r="C14" s="20" t="s">
        <v>1</v>
      </c>
      <c r="D14" s="26">
        <v>3</v>
      </c>
      <c r="E14" s="8">
        <v>1.81</v>
      </c>
      <c r="F14" s="5">
        <f t="shared" si="0"/>
        <v>5.43</v>
      </c>
    </row>
    <row r="15" spans="1:6" ht="15">
      <c r="A15" s="20">
        <v>12</v>
      </c>
      <c r="B15" s="11" t="s">
        <v>71</v>
      </c>
      <c r="C15" s="20" t="s">
        <v>1</v>
      </c>
      <c r="D15" s="26">
        <v>1</v>
      </c>
      <c r="E15" s="8">
        <v>8.46</v>
      </c>
      <c r="F15" s="5">
        <f t="shared" si="0"/>
        <v>8.46</v>
      </c>
    </row>
    <row r="16" spans="1:6" ht="15">
      <c r="A16" s="20">
        <v>13</v>
      </c>
      <c r="B16" s="11" t="s">
        <v>75</v>
      </c>
      <c r="C16" s="20" t="s">
        <v>1</v>
      </c>
      <c r="D16" s="26">
        <v>1</v>
      </c>
      <c r="E16" s="8">
        <v>3.4</v>
      </c>
      <c r="F16" s="5">
        <f t="shared" si="0"/>
        <v>3.4</v>
      </c>
    </row>
    <row r="17" spans="1:6" ht="15">
      <c r="A17" s="20">
        <v>14</v>
      </c>
      <c r="B17" s="11" t="s">
        <v>76</v>
      </c>
      <c r="C17" s="20" t="s">
        <v>1</v>
      </c>
      <c r="D17" s="26">
        <v>6</v>
      </c>
      <c r="E17" s="8">
        <v>3.84</v>
      </c>
      <c r="F17" s="5">
        <f t="shared" si="0"/>
        <v>23.04</v>
      </c>
    </row>
    <row r="18" spans="1:6" ht="15">
      <c r="A18" s="20">
        <v>15</v>
      </c>
      <c r="B18" s="11" t="s">
        <v>77</v>
      </c>
      <c r="C18" s="20" t="s">
        <v>1</v>
      </c>
      <c r="D18" s="26">
        <v>2</v>
      </c>
      <c r="E18" s="8">
        <v>5.81</v>
      </c>
      <c r="F18" s="5">
        <f t="shared" si="0"/>
        <v>11.62</v>
      </c>
    </row>
    <row r="19" spans="1:6" ht="15">
      <c r="A19" s="20">
        <v>16</v>
      </c>
      <c r="B19" s="11" t="s">
        <v>79</v>
      </c>
      <c r="C19" s="20" t="s">
        <v>1</v>
      </c>
      <c r="D19" s="26">
        <v>3</v>
      </c>
      <c r="E19" s="8">
        <v>22.83</v>
      </c>
      <c r="F19" s="5">
        <f t="shared" si="0"/>
        <v>68.49</v>
      </c>
    </row>
    <row r="20" spans="1:6" ht="15">
      <c r="A20" s="20">
        <v>17</v>
      </c>
      <c r="B20" s="11" t="s">
        <v>83</v>
      </c>
      <c r="C20" s="20" t="s">
        <v>1</v>
      </c>
      <c r="D20" s="26">
        <v>3</v>
      </c>
      <c r="E20" s="8">
        <v>3.4</v>
      </c>
      <c r="F20" s="5">
        <f t="shared" si="0"/>
        <v>10.2</v>
      </c>
    </row>
    <row r="21" spans="1:6" ht="15">
      <c r="A21" s="20">
        <v>18</v>
      </c>
      <c r="B21" s="11" t="s">
        <v>102</v>
      </c>
      <c r="C21" s="20" t="s">
        <v>1</v>
      </c>
      <c r="D21" s="26">
        <v>2</v>
      </c>
      <c r="E21" s="8">
        <v>65.54</v>
      </c>
      <c r="F21" s="5">
        <f t="shared" si="0"/>
        <v>131.08</v>
      </c>
    </row>
    <row r="22" spans="1:6" ht="15">
      <c r="A22" s="20">
        <v>19</v>
      </c>
      <c r="B22" s="11" t="s">
        <v>103</v>
      </c>
      <c r="C22" s="20" t="s">
        <v>1</v>
      </c>
      <c r="D22" s="26">
        <v>2</v>
      </c>
      <c r="E22" s="8">
        <v>1.59</v>
      </c>
      <c r="F22" s="5">
        <f t="shared" si="0"/>
        <v>3.18</v>
      </c>
    </row>
    <row r="23" spans="1:6" ht="15">
      <c r="A23" s="20">
        <v>20</v>
      </c>
      <c r="B23" s="11" t="s">
        <v>104</v>
      </c>
      <c r="C23" s="20" t="s">
        <v>1</v>
      </c>
      <c r="D23" s="26">
        <v>2</v>
      </c>
      <c r="E23" s="8">
        <v>1.59</v>
      </c>
      <c r="F23" s="5">
        <f t="shared" si="0"/>
        <v>3.18</v>
      </c>
    </row>
    <row r="24" spans="1:6" ht="15">
      <c r="A24" s="20">
        <v>21</v>
      </c>
      <c r="B24" s="11" t="s">
        <v>108</v>
      </c>
      <c r="C24" s="20" t="s">
        <v>1</v>
      </c>
      <c r="D24" s="26">
        <v>1</v>
      </c>
      <c r="E24" s="8">
        <v>42.12</v>
      </c>
      <c r="F24" s="5">
        <f t="shared" si="0"/>
        <v>42.12</v>
      </c>
    </row>
    <row r="25" spans="1:6" ht="15">
      <c r="A25" s="20">
        <v>22</v>
      </c>
      <c r="B25" s="11" t="s">
        <v>110</v>
      </c>
      <c r="C25" s="20" t="s">
        <v>1</v>
      </c>
      <c r="D25" s="26">
        <v>1</v>
      </c>
      <c r="E25" s="8">
        <v>605.77</v>
      </c>
      <c r="F25" s="5">
        <f t="shared" si="0"/>
        <v>605.77</v>
      </c>
    </row>
    <row r="26" spans="1:6" ht="15">
      <c r="A26" s="20">
        <v>23</v>
      </c>
      <c r="B26" s="11" t="s">
        <v>117</v>
      </c>
      <c r="C26" s="20" t="s">
        <v>1</v>
      </c>
      <c r="D26" s="26">
        <v>7</v>
      </c>
      <c r="E26" s="8">
        <v>25.37</v>
      </c>
      <c r="F26" s="5">
        <f t="shared" si="0"/>
        <v>177.59</v>
      </c>
    </row>
    <row r="27" spans="1:6" ht="15">
      <c r="A27" s="20">
        <v>24</v>
      </c>
      <c r="B27" s="11" t="s">
        <v>121</v>
      </c>
      <c r="C27" s="20" t="s">
        <v>1</v>
      </c>
      <c r="D27" s="26">
        <v>3</v>
      </c>
      <c r="E27" s="8">
        <v>4.76</v>
      </c>
      <c r="F27" s="5">
        <f t="shared" si="0"/>
        <v>14.28</v>
      </c>
    </row>
    <row r="28" spans="1:6" ht="15">
      <c r="A28" s="20">
        <v>25</v>
      </c>
      <c r="B28" s="11" t="s">
        <v>122</v>
      </c>
      <c r="C28" s="20" t="s">
        <v>1</v>
      </c>
      <c r="D28" s="26">
        <v>6</v>
      </c>
      <c r="E28" s="8">
        <v>6.12</v>
      </c>
      <c r="F28" s="5">
        <f t="shared" si="0"/>
        <v>36.72</v>
      </c>
    </row>
    <row r="29" spans="1:6" s="38" customFormat="1" ht="15">
      <c r="A29" s="20">
        <v>26</v>
      </c>
      <c r="B29" s="32" t="s">
        <v>126</v>
      </c>
      <c r="C29" s="31" t="s">
        <v>1</v>
      </c>
      <c r="D29" s="33">
        <v>7</v>
      </c>
      <c r="E29" s="34">
        <v>10.19</v>
      </c>
      <c r="F29" s="39">
        <f t="shared" si="0"/>
        <v>71.33</v>
      </c>
    </row>
    <row r="30" spans="1:6" ht="15">
      <c r="A30" s="20">
        <v>27</v>
      </c>
      <c r="B30" s="11" t="s">
        <v>127</v>
      </c>
      <c r="C30" s="20" t="s">
        <v>1</v>
      </c>
      <c r="D30" s="26">
        <v>4</v>
      </c>
      <c r="E30" s="8">
        <v>12.05</v>
      </c>
      <c r="F30" s="5">
        <f t="shared" si="0"/>
        <v>48.2</v>
      </c>
    </row>
    <row r="31" spans="1:6" ht="15">
      <c r="A31" s="20">
        <v>28</v>
      </c>
      <c r="B31" s="11" t="s">
        <v>133</v>
      </c>
      <c r="C31" s="20" t="s">
        <v>1</v>
      </c>
      <c r="D31" s="26">
        <v>1</v>
      </c>
      <c r="E31" s="8">
        <v>1246.58</v>
      </c>
      <c r="F31" s="5">
        <f t="shared" si="0"/>
        <v>1246.58</v>
      </c>
    </row>
    <row r="32" spans="1:6" ht="15">
      <c r="A32" s="20">
        <v>29</v>
      </c>
      <c r="B32" s="11" t="s">
        <v>137</v>
      </c>
      <c r="C32" s="20" t="s">
        <v>1</v>
      </c>
      <c r="D32" s="26">
        <v>1</v>
      </c>
      <c r="E32" s="8">
        <v>44.55</v>
      </c>
      <c r="F32" s="5">
        <f t="shared" si="0"/>
        <v>44.55</v>
      </c>
    </row>
    <row r="33" spans="1:6" ht="15.75" thickBot="1">
      <c r="A33" s="40">
        <v>30</v>
      </c>
      <c r="B33" s="12" t="s">
        <v>138</v>
      </c>
      <c r="C33" s="40" t="s">
        <v>1</v>
      </c>
      <c r="D33" s="42">
        <v>1</v>
      </c>
      <c r="E33" s="8">
        <v>2.72</v>
      </c>
      <c r="F33" s="5">
        <f t="shared" si="0"/>
        <v>2.72</v>
      </c>
    </row>
    <row r="34" spans="1:6" s="2" customFormat="1" ht="19.5" thickBot="1">
      <c r="A34" s="151" t="s">
        <v>150</v>
      </c>
      <c r="B34" s="152"/>
      <c r="C34" s="152"/>
      <c r="D34" s="153"/>
      <c r="E34" s="154">
        <f>SUM(F4:F33)</f>
        <v>5510.608</v>
      </c>
      <c r="F34" s="155"/>
    </row>
    <row r="36" spans="1:4" s="1" customFormat="1" ht="15">
      <c r="A36" s="29"/>
      <c r="C36" s="29"/>
      <c r="D36" s="29"/>
    </row>
  </sheetData>
  <sheetProtection/>
  <mergeCells count="8">
    <mergeCell ref="A34:D34"/>
    <mergeCell ref="E34:F34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7">
      <selection activeCell="C36" sqref="C36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161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20">
        <v>1</v>
      </c>
      <c r="B4" s="11" t="s">
        <v>2</v>
      </c>
      <c r="C4" s="20" t="s">
        <v>1</v>
      </c>
      <c r="D4" s="26">
        <v>2</v>
      </c>
      <c r="E4" s="8">
        <v>17.37</v>
      </c>
      <c r="F4" s="5">
        <f aca="true" t="shared" si="0" ref="F4:F13">E4*D4</f>
        <v>34.74</v>
      </c>
    </row>
    <row r="5" spans="1:6" ht="15">
      <c r="A5" s="20">
        <v>2</v>
      </c>
      <c r="B5" s="11" t="s">
        <v>4</v>
      </c>
      <c r="C5" s="20" t="s">
        <v>1</v>
      </c>
      <c r="D5" s="26">
        <v>2</v>
      </c>
      <c r="E5" s="8">
        <v>10.34</v>
      </c>
      <c r="F5" s="5">
        <f t="shared" si="0"/>
        <v>20.68</v>
      </c>
    </row>
    <row r="6" spans="1:6" ht="15">
      <c r="A6" s="20">
        <v>3</v>
      </c>
      <c r="B6" s="11" t="s">
        <v>15</v>
      </c>
      <c r="C6" s="20" t="s">
        <v>1</v>
      </c>
      <c r="D6" s="26">
        <v>6</v>
      </c>
      <c r="E6" s="8">
        <v>0.98</v>
      </c>
      <c r="F6" s="5">
        <f t="shared" si="0"/>
        <v>5.88</v>
      </c>
    </row>
    <row r="7" spans="1:6" ht="15">
      <c r="A7" s="20">
        <v>4</v>
      </c>
      <c r="B7" s="11" t="s">
        <v>16</v>
      </c>
      <c r="C7" s="20" t="s">
        <v>1</v>
      </c>
      <c r="D7" s="26">
        <v>6</v>
      </c>
      <c r="E7" s="8">
        <v>1.03</v>
      </c>
      <c r="F7" s="5">
        <f t="shared" si="0"/>
        <v>6.18</v>
      </c>
    </row>
    <row r="8" spans="1:6" ht="15">
      <c r="A8" s="20">
        <v>5</v>
      </c>
      <c r="B8" s="11" t="s">
        <v>18</v>
      </c>
      <c r="C8" s="20" t="s">
        <v>1</v>
      </c>
      <c r="D8" s="26">
        <v>1</v>
      </c>
      <c r="E8" s="8">
        <v>275.95</v>
      </c>
      <c r="F8" s="5">
        <f t="shared" si="0"/>
        <v>275.95</v>
      </c>
    </row>
    <row r="9" spans="1:6" ht="15">
      <c r="A9" s="20">
        <v>6</v>
      </c>
      <c r="B9" s="11" t="s">
        <v>25</v>
      </c>
      <c r="C9" s="20" t="s">
        <v>10</v>
      </c>
      <c r="D9" s="26">
        <v>2.4</v>
      </c>
      <c r="E9" s="8">
        <v>22.42</v>
      </c>
      <c r="F9" s="5">
        <f t="shared" si="0"/>
        <v>53.808</v>
      </c>
    </row>
    <row r="10" spans="1:6" ht="15">
      <c r="A10" s="20">
        <v>7</v>
      </c>
      <c r="B10" s="11" t="s">
        <v>37</v>
      </c>
      <c r="C10" s="20" t="s">
        <v>28</v>
      </c>
      <c r="D10" s="26">
        <v>11</v>
      </c>
      <c r="E10" s="8">
        <v>2.85</v>
      </c>
      <c r="F10" s="5">
        <f t="shared" si="0"/>
        <v>31.35</v>
      </c>
    </row>
    <row r="11" spans="1:6" ht="15">
      <c r="A11" s="20">
        <v>8</v>
      </c>
      <c r="B11" s="11" t="s">
        <v>38</v>
      </c>
      <c r="C11" s="20" t="s">
        <v>28</v>
      </c>
      <c r="D11" s="26">
        <v>35</v>
      </c>
      <c r="E11" s="8">
        <v>37.86</v>
      </c>
      <c r="F11" s="5">
        <f t="shared" si="0"/>
        <v>1325.1</v>
      </c>
    </row>
    <row r="12" spans="1:6" ht="15">
      <c r="A12" s="20">
        <v>9</v>
      </c>
      <c r="B12" s="11" t="s">
        <v>67</v>
      </c>
      <c r="C12" s="20" t="s">
        <v>1</v>
      </c>
      <c r="D12" s="26">
        <v>3</v>
      </c>
      <c r="E12" s="8">
        <v>1.81</v>
      </c>
      <c r="F12" s="5">
        <f t="shared" si="0"/>
        <v>5.43</v>
      </c>
    </row>
    <row r="13" spans="1:6" ht="15">
      <c r="A13" s="20">
        <v>10</v>
      </c>
      <c r="B13" s="11" t="s">
        <v>71</v>
      </c>
      <c r="C13" s="20" t="s">
        <v>1</v>
      </c>
      <c r="D13" s="26">
        <v>1</v>
      </c>
      <c r="E13" s="8">
        <v>8.46</v>
      </c>
      <c r="F13" s="5">
        <f t="shared" si="0"/>
        <v>8.46</v>
      </c>
    </row>
    <row r="14" spans="1:6" ht="15">
      <c r="A14" s="20">
        <v>11</v>
      </c>
      <c r="B14" s="11" t="s">
        <v>75</v>
      </c>
      <c r="C14" s="20" t="s">
        <v>1</v>
      </c>
      <c r="D14" s="26">
        <v>1</v>
      </c>
      <c r="E14" s="8">
        <v>3.4</v>
      </c>
      <c r="F14" s="5">
        <f aca="true" t="shared" si="1" ref="F14:F31">E14*D14</f>
        <v>3.4</v>
      </c>
    </row>
    <row r="15" spans="1:6" ht="15">
      <c r="A15" s="20">
        <v>12</v>
      </c>
      <c r="B15" s="11" t="s">
        <v>76</v>
      </c>
      <c r="C15" s="20" t="s">
        <v>1</v>
      </c>
      <c r="D15" s="26">
        <v>5</v>
      </c>
      <c r="E15" s="8">
        <v>3.84</v>
      </c>
      <c r="F15" s="5">
        <f t="shared" si="1"/>
        <v>19.2</v>
      </c>
    </row>
    <row r="16" spans="1:6" ht="15">
      <c r="A16" s="20">
        <v>13</v>
      </c>
      <c r="B16" s="11" t="s">
        <v>77</v>
      </c>
      <c r="C16" s="20" t="s">
        <v>1</v>
      </c>
      <c r="D16" s="26">
        <v>2</v>
      </c>
      <c r="E16" s="8">
        <v>5.81</v>
      </c>
      <c r="F16" s="5">
        <f t="shared" si="1"/>
        <v>11.62</v>
      </c>
    </row>
    <row r="17" spans="1:6" ht="15">
      <c r="A17" s="20">
        <v>14</v>
      </c>
      <c r="B17" s="11" t="s">
        <v>78</v>
      </c>
      <c r="C17" s="20" t="s">
        <v>1</v>
      </c>
      <c r="D17" s="26">
        <v>4</v>
      </c>
      <c r="E17" s="8">
        <v>11.84</v>
      </c>
      <c r="F17" s="5">
        <f t="shared" si="1"/>
        <v>47.36</v>
      </c>
    </row>
    <row r="18" spans="1:6" ht="15">
      <c r="A18" s="20">
        <v>15</v>
      </c>
      <c r="B18" s="11" t="s">
        <v>79</v>
      </c>
      <c r="C18" s="20" t="s">
        <v>1</v>
      </c>
      <c r="D18" s="26">
        <v>3</v>
      </c>
      <c r="E18" s="8">
        <v>22.83</v>
      </c>
      <c r="F18" s="5">
        <f t="shared" si="1"/>
        <v>68.49</v>
      </c>
    </row>
    <row r="19" spans="1:6" ht="15">
      <c r="A19" s="20">
        <v>16</v>
      </c>
      <c r="B19" s="11" t="s">
        <v>83</v>
      </c>
      <c r="C19" s="20" t="s">
        <v>1</v>
      </c>
      <c r="D19" s="26">
        <v>2</v>
      </c>
      <c r="E19" s="8">
        <v>3.4</v>
      </c>
      <c r="F19" s="5">
        <f t="shared" si="1"/>
        <v>6.8</v>
      </c>
    </row>
    <row r="20" spans="1:6" ht="15">
      <c r="A20" s="20">
        <v>17</v>
      </c>
      <c r="B20" s="11" t="s">
        <v>102</v>
      </c>
      <c r="C20" s="20" t="s">
        <v>1</v>
      </c>
      <c r="D20" s="26">
        <v>2</v>
      </c>
      <c r="E20" s="8">
        <v>65.54</v>
      </c>
      <c r="F20" s="5">
        <f t="shared" si="1"/>
        <v>131.08</v>
      </c>
    </row>
    <row r="21" spans="1:6" ht="15">
      <c r="A21" s="20">
        <v>18</v>
      </c>
      <c r="B21" s="11" t="s">
        <v>103</v>
      </c>
      <c r="C21" s="20" t="s">
        <v>1</v>
      </c>
      <c r="D21" s="26">
        <v>2</v>
      </c>
      <c r="E21" s="8">
        <v>1.59</v>
      </c>
      <c r="F21" s="5">
        <f t="shared" si="1"/>
        <v>3.18</v>
      </c>
    </row>
    <row r="22" spans="1:6" ht="15">
      <c r="A22" s="20">
        <v>19</v>
      </c>
      <c r="B22" s="11" t="s">
        <v>104</v>
      </c>
      <c r="C22" s="20" t="s">
        <v>1</v>
      </c>
      <c r="D22" s="26">
        <v>2</v>
      </c>
      <c r="E22" s="8">
        <v>1.59</v>
      </c>
      <c r="F22" s="5">
        <f t="shared" si="1"/>
        <v>3.18</v>
      </c>
    </row>
    <row r="23" spans="1:6" ht="15">
      <c r="A23" s="20">
        <v>20</v>
      </c>
      <c r="B23" s="11" t="s">
        <v>108</v>
      </c>
      <c r="C23" s="20" t="s">
        <v>1</v>
      </c>
      <c r="D23" s="26">
        <v>1</v>
      </c>
      <c r="E23" s="8">
        <v>42.12</v>
      </c>
      <c r="F23" s="5">
        <f t="shared" si="1"/>
        <v>42.12</v>
      </c>
    </row>
    <row r="24" spans="1:6" ht="15">
      <c r="A24" s="20">
        <v>21</v>
      </c>
      <c r="B24" s="11" t="s">
        <v>110</v>
      </c>
      <c r="C24" s="20" t="s">
        <v>1</v>
      </c>
      <c r="D24" s="26">
        <v>1</v>
      </c>
      <c r="E24" s="8">
        <v>605.77</v>
      </c>
      <c r="F24" s="5">
        <f t="shared" si="1"/>
        <v>605.77</v>
      </c>
    </row>
    <row r="25" spans="1:6" ht="15">
      <c r="A25" s="20">
        <v>22</v>
      </c>
      <c r="B25" s="11" t="s">
        <v>117</v>
      </c>
      <c r="C25" s="20" t="s">
        <v>1</v>
      </c>
      <c r="D25" s="26">
        <v>7</v>
      </c>
      <c r="E25" s="8">
        <v>25.37</v>
      </c>
      <c r="F25" s="5">
        <f t="shared" si="1"/>
        <v>177.59</v>
      </c>
    </row>
    <row r="26" spans="1:6" ht="15">
      <c r="A26" s="20">
        <v>23</v>
      </c>
      <c r="B26" s="11" t="s">
        <v>125</v>
      </c>
      <c r="C26" s="20" t="s">
        <v>1</v>
      </c>
      <c r="D26" s="26">
        <v>2</v>
      </c>
      <c r="E26" s="8">
        <v>8.73</v>
      </c>
      <c r="F26" s="5">
        <f t="shared" si="1"/>
        <v>17.46</v>
      </c>
    </row>
    <row r="27" spans="1:6" s="38" customFormat="1" ht="15">
      <c r="A27" s="20">
        <v>24</v>
      </c>
      <c r="B27" s="32" t="s">
        <v>126</v>
      </c>
      <c r="C27" s="31" t="s">
        <v>1</v>
      </c>
      <c r="D27" s="33">
        <v>7</v>
      </c>
      <c r="E27" s="34">
        <v>10.19</v>
      </c>
      <c r="F27" s="39">
        <f t="shared" si="1"/>
        <v>71.33</v>
      </c>
    </row>
    <row r="28" spans="1:6" ht="15">
      <c r="A28" s="20">
        <v>25</v>
      </c>
      <c r="B28" s="11" t="s">
        <v>127</v>
      </c>
      <c r="C28" s="20" t="s">
        <v>1</v>
      </c>
      <c r="D28" s="26">
        <v>4</v>
      </c>
      <c r="E28" s="8">
        <v>12.05</v>
      </c>
      <c r="F28" s="5">
        <f t="shared" si="1"/>
        <v>48.2</v>
      </c>
    </row>
    <row r="29" spans="1:6" ht="15">
      <c r="A29" s="20">
        <v>26</v>
      </c>
      <c r="B29" s="11" t="s">
        <v>133</v>
      </c>
      <c r="C29" s="20" t="s">
        <v>1</v>
      </c>
      <c r="D29" s="26">
        <v>1</v>
      </c>
      <c r="E29" s="8">
        <v>1246.58</v>
      </c>
      <c r="F29" s="5">
        <f t="shared" si="1"/>
        <v>1246.58</v>
      </c>
    </row>
    <row r="30" spans="1:6" ht="15">
      <c r="A30" s="20">
        <v>27</v>
      </c>
      <c r="B30" s="11" t="s">
        <v>137</v>
      </c>
      <c r="C30" s="20" t="s">
        <v>1</v>
      </c>
      <c r="D30" s="26">
        <v>1</v>
      </c>
      <c r="E30" s="8">
        <v>44.55</v>
      </c>
      <c r="F30" s="5">
        <f t="shared" si="1"/>
        <v>44.55</v>
      </c>
    </row>
    <row r="31" spans="1:6" ht="15.75" thickBot="1">
      <c r="A31" s="40">
        <v>28</v>
      </c>
      <c r="B31" s="12" t="s">
        <v>138</v>
      </c>
      <c r="C31" s="40" t="s">
        <v>1</v>
      </c>
      <c r="D31" s="42">
        <v>1</v>
      </c>
      <c r="E31" s="8">
        <v>2.72</v>
      </c>
      <c r="F31" s="5">
        <f t="shared" si="1"/>
        <v>2.72</v>
      </c>
    </row>
    <row r="32" spans="1:6" s="2" customFormat="1" ht="19.5" thickBot="1">
      <c r="A32" s="151" t="s">
        <v>150</v>
      </c>
      <c r="B32" s="152"/>
      <c r="C32" s="152"/>
      <c r="D32" s="153"/>
      <c r="E32" s="154">
        <f>SUM(F4:F31)</f>
        <v>4318.208</v>
      </c>
      <c r="F32" s="155"/>
    </row>
    <row r="34" spans="1:4" s="1" customFormat="1" ht="15">
      <c r="A34" s="29"/>
      <c r="C34" s="29"/>
      <c r="D34" s="29"/>
    </row>
  </sheetData>
  <sheetProtection/>
  <mergeCells count="8">
    <mergeCell ref="A32:D32"/>
    <mergeCell ref="E32:F32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80"/>
  <sheetViews>
    <sheetView zoomScalePageLayoutView="0" workbookViewId="0" topLeftCell="A49">
      <selection activeCell="H30" sqref="H30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160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7"/>
      <c r="B3" s="162"/>
      <c r="C3" s="160"/>
      <c r="D3" s="164"/>
      <c r="E3" s="14" t="s">
        <v>155</v>
      </c>
      <c r="F3" s="15" t="s">
        <v>156</v>
      </c>
    </row>
    <row r="4" spans="1:6" ht="15">
      <c r="A4" s="19">
        <v>1</v>
      </c>
      <c r="B4" s="16" t="s">
        <v>0</v>
      </c>
      <c r="C4" s="19" t="s">
        <v>1</v>
      </c>
      <c r="D4" s="24">
        <v>1</v>
      </c>
      <c r="E4" s="17">
        <v>204.47</v>
      </c>
      <c r="F4" s="18">
        <f>E4*D4</f>
        <v>204.47</v>
      </c>
    </row>
    <row r="5" spans="1:6" ht="15">
      <c r="A5" s="20">
        <v>2</v>
      </c>
      <c r="B5" s="11" t="s">
        <v>2</v>
      </c>
      <c r="C5" s="20" t="s">
        <v>1</v>
      </c>
      <c r="D5" s="26">
        <v>8</v>
      </c>
      <c r="E5" s="8">
        <v>17.37</v>
      </c>
      <c r="F5" s="5">
        <f aca="true" t="shared" si="0" ref="F5:F36">E5*D5</f>
        <v>138.96</v>
      </c>
    </row>
    <row r="6" spans="1:6" ht="15">
      <c r="A6" s="20">
        <v>3</v>
      </c>
      <c r="B6" s="11" t="s">
        <v>3</v>
      </c>
      <c r="C6" s="20" t="s">
        <v>1</v>
      </c>
      <c r="D6" s="26">
        <v>5</v>
      </c>
      <c r="E6" s="8">
        <v>13.89</v>
      </c>
      <c r="F6" s="5">
        <f t="shared" si="0"/>
        <v>69.45</v>
      </c>
    </row>
    <row r="7" spans="1:6" ht="15">
      <c r="A7" s="20">
        <v>4</v>
      </c>
      <c r="B7" s="11" t="s">
        <v>4</v>
      </c>
      <c r="C7" s="20" t="s">
        <v>1</v>
      </c>
      <c r="D7" s="26">
        <v>6</v>
      </c>
      <c r="E7" s="8">
        <v>10.34</v>
      </c>
      <c r="F7" s="5">
        <f t="shared" si="0"/>
        <v>62.04</v>
      </c>
    </row>
    <row r="8" spans="1:6" ht="15">
      <c r="A8" s="20">
        <v>5</v>
      </c>
      <c r="B8" s="11" t="s">
        <v>7</v>
      </c>
      <c r="C8" s="20" t="s">
        <v>1</v>
      </c>
      <c r="D8" s="26">
        <v>7</v>
      </c>
      <c r="E8" s="8">
        <v>16.99</v>
      </c>
      <c r="F8" s="5">
        <f t="shared" si="0"/>
        <v>118.92999999999999</v>
      </c>
    </row>
    <row r="9" spans="1:6" ht="15">
      <c r="A9" s="20">
        <v>6</v>
      </c>
      <c r="B9" s="11" t="s">
        <v>8</v>
      </c>
      <c r="C9" s="20" t="s">
        <v>1</v>
      </c>
      <c r="D9" s="26">
        <v>7</v>
      </c>
      <c r="E9" s="8">
        <v>7.66</v>
      </c>
      <c r="F9" s="5">
        <f t="shared" si="0"/>
        <v>53.620000000000005</v>
      </c>
    </row>
    <row r="10" spans="1:6" ht="15">
      <c r="A10" s="20">
        <v>7</v>
      </c>
      <c r="B10" s="11" t="s">
        <v>11</v>
      </c>
      <c r="C10" s="20" t="s">
        <v>12</v>
      </c>
      <c r="D10" s="26">
        <v>0.4</v>
      </c>
      <c r="E10" s="8">
        <v>93.17</v>
      </c>
      <c r="F10" s="5">
        <f t="shared" si="0"/>
        <v>37.268</v>
      </c>
    </row>
    <row r="11" spans="1:6" ht="15">
      <c r="A11" s="20">
        <v>8</v>
      </c>
      <c r="B11" s="11" t="s">
        <v>16</v>
      </c>
      <c r="C11" s="20" t="s">
        <v>1</v>
      </c>
      <c r="D11" s="26">
        <v>20</v>
      </c>
      <c r="E11" s="8">
        <v>1.03</v>
      </c>
      <c r="F11" s="5">
        <f t="shared" si="0"/>
        <v>20.6</v>
      </c>
    </row>
    <row r="12" spans="1:6" ht="15">
      <c r="A12" s="20">
        <v>9</v>
      </c>
      <c r="B12" s="11" t="s">
        <v>18</v>
      </c>
      <c r="C12" s="20" t="s">
        <v>1</v>
      </c>
      <c r="D12" s="26">
        <v>1</v>
      </c>
      <c r="E12" s="8">
        <v>275.95</v>
      </c>
      <c r="F12" s="5">
        <f t="shared" si="0"/>
        <v>275.95</v>
      </c>
    </row>
    <row r="13" spans="1:6" ht="15">
      <c r="A13" s="20">
        <v>10</v>
      </c>
      <c r="B13" s="11" t="s">
        <v>19</v>
      </c>
      <c r="C13" s="20" t="s">
        <v>1</v>
      </c>
      <c r="D13" s="26">
        <v>5</v>
      </c>
      <c r="E13" s="8">
        <v>191.45</v>
      </c>
      <c r="F13" s="5">
        <f t="shared" si="0"/>
        <v>957.25</v>
      </c>
    </row>
    <row r="14" spans="1:6" ht="15">
      <c r="A14" s="20">
        <v>11</v>
      </c>
      <c r="B14" s="11" t="s">
        <v>22</v>
      </c>
      <c r="C14" s="20" t="s">
        <v>1</v>
      </c>
      <c r="D14" s="26">
        <v>1</v>
      </c>
      <c r="E14" s="8">
        <v>72.35</v>
      </c>
      <c r="F14" s="5">
        <f t="shared" si="0"/>
        <v>72.35</v>
      </c>
    </row>
    <row r="15" spans="1:6" ht="15">
      <c r="A15" s="20">
        <v>12</v>
      </c>
      <c r="B15" s="11" t="s">
        <v>24</v>
      </c>
      <c r="C15" s="20" t="s">
        <v>12</v>
      </c>
      <c r="D15" s="26">
        <v>1</v>
      </c>
      <c r="E15" s="8">
        <v>95.35</v>
      </c>
      <c r="F15" s="5">
        <f t="shared" si="0"/>
        <v>95.35</v>
      </c>
    </row>
    <row r="16" spans="1:6" ht="15">
      <c r="A16" s="20">
        <v>13</v>
      </c>
      <c r="B16" s="11" t="s">
        <v>25</v>
      </c>
      <c r="C16" s="20" t="s">
        <v>10</v>
      </c>
      <c r="D16" s="26">
        <v>8.6</v>
      </c>
      <c r="E16" s="8">
        <v>22.42</v>
      </c>
      <c r="F16" s="5">
        <f t="shared" si="0"/>
        <v>192.812</v>
      </c>
    </row>
    <row r="17" spans="1:6" ht="15">
      <c r="A17" s="20">
        <v>14</v>
      </c>
      <c r="B17" s="11" t="s">
        <v>26</v>
      </c>
      <c r="C17" s="20" t="s">
        <v>10</v>
      </c>
      <c r="D17" s="26">
        <v>41</v>
      </c>
      <c r="E17" s="8">
        <v>22.88</v>
      </c>
      <c r="F17" s="5">
        <f t="shared" si="0"/>
        <v>938.0799999999999</v>
      </c>
    </row>
    <row r="18" spans="1:6" ht="15">
      <c r="A18" s="20">
        <v>15</v>
      </c>
      <c r="B18" s="11" t="s">
        <v>27</v>
      </c>
      <c r="C18" s="20" t="s">
        <v>28</v>
      </c>
      <c r="D18" s="26">
        <v>5.3</v>
      </c>
      <c r="E18" s="8">
        <v>3.7</v>
      </c>
      <c r="F18" s="5">
        <f t="shared" si="0"/>
        <v>19.61</v>
      </c>
    </row>
    <row r="19" spans="1:6" ht="15">
      <c r="A19" s="20">
        <v>16</v>
      </c>
      <c r="B19" s="11" t="s">
        <v>29</v>
      </c>
      <c r="C19" s="20" t="s">
        <v>30</v>
      </c>
      <c r="D19" s="26">
        <v>313</v>
      </c>
      <c r="E19" s="8">
        <v>12.26</v>
      </c>
      <c r="F19" s="5">
        <f t="shared" si="0"/>
        <v>3837.38</v>
      </c>
    </row>
    <row r="20" spans="1:6" ht="15">
      <c r="A20" s="20">
        <v>17</v>
      </c>
      <c r="B20" s="11" t="s">
        <v>37</v>
      </c>
      <c r="C20" s="20" t="s">
        <v>28</v>
      </c>
      <c r="D20" s="26">
        <v>11</v>
      </c>
      <c r="E20" s="8">
        <v>2.85</v>
      </c>
      <c r="F20" s="5">
        <f t="shared" si="0"/>
        <v>31.35</v>
      </c>
    </row>
    <row r="21" spans="1:6" ht="15">
      <c r="A21" s="20">
        <v>18</v>
      </c>
      <c r="B21" s="11" t="s">
        <v>38</v>
      </c>
      <c r="C21" s="20" t="s">
        <v>28</v>
      </c>
      <c r="D21" s="26">
        <v>115</v>
      </c>
      <c r="E21" s="8">
        <v>37.86</v>
      </c>
      <c r="F21" s="5">
        <f t="shared" si="0"/>
        <v>4353.9</v>
      </c>
    </row>
    <row r="22" spans="1:6" ht="15">
      <c r="A22" s="20">
        <v>19</v>
      </c>
      <c r="B22" s="11" t="s">
        <v>43</v>
      </c>
      <c r="C22" s="20" t="s">
        <v>1</v>
      </c>
      <c r="D22" s="26">
        <v>2</v>
      </c>
      <c r="E22" s="8">
        <v>139.44</v>
      </c>
      <c r="F22" s="5">
        <f t="shared" si="0"/>
        <v>278.88</v>
      </c>
    </row>
    <row r="23" spans="1:6" ht="15">
      <c r="A23" s="20">
        <v>20</v>
      </c>
      <c r="B23" s="11" t="s">
        <v>44</v>
      </c>
      <c r="C23" s="20" t="s">
        <v>1</v>
      </c>
      <c r="D23" s="26">
        <v>8</v>
      </c>
      <c r="E23" s="8">
        <v>13.15</v>
      </c>
      <c r="F23" s="5">
        <f t="shared" si="0"/>
        <v>105.2</v>
      </c>
    </row>
    <row r="24" spans="1:6" ht="15">
      <c r="A24" s="20">
        <v>21</v>
      </c>
      <c r="B24" s="11" t="s">
        <v>45</v>
      </c>
      <c r="C24" s="20" t="s">
        <v>1</v>
      </c>
      <c r="D24" s="26">
        <v>3</v>
      </c>
      <c r="E24" s="8">
        <v>381.72</v>
      </c>
      <c r="F24" s="5">
        <f t="shared" si="0"/>
        <v>1145.16</v>
      </c>
    </row>
    <row r="25" spans="1:6" ht="15">
      <c r="A25" s="20">
        <v>22</v>
      </c>
      <c r="B25" s="11" t="s">
        <v>46</v>
      </c>
      <c r="C25" s="20" t="s">
        <v>47</v>
      </c>
      <c r="D25" s="26">
        <v>4.6</v>
      </c>
      <c r="E25" s="8">
        <v>37</v>
      </c>
      <c r="F25" s="5">
        <f t="shared" si="0"/>
        <v>170.2</v>
      </c>
    </row>
    <row r="26" spans="1:6" ht="15">
      <c r="A26" s="20">
        <v>23</v>
      </c>
      <c r="B26" s="11" t="s">
        <v>50</v>
      </c>
      <c r="C26" s="20" t="s">
        <v>1</v>
      </c>
      <c r="D26" s="26">
        <v>2</v>
      </c>
      <c r="E26" s="8">
        <v>28.99</v>
      </c>
      <c r="F26" s="5">
        <f t="shared" si="0"/>
        <v>57.98</v>
      </c>
    </row>
    <row r="27" spans="1:6" ht="15">
      <c r="A27" s="20">
        <v>24</v>
      </c>
      <c r="B27" s="11" t="s">
        <v>51</v>
      </c>
      <c r="C27" s="20" t="s">
        <v>1</v>
      </c>
      <c r="D27" s="26">
        <v>4</v>
      </c>
      <c r="E27" s="8">
        <v>30.28</v>
      </c>
      <c r="F27" s="5">
        <f t="shared" si="0"/>
        <v>121.12</v>
      </c>
    </row>
    <row r="28" spans="1:6" ht="15">
      <c r="A28" s="20">
        <v>25</v>
      </c>
      <c r="B28" s="11" t="s">
        <v>52</v>
      </c>
      <c r="C28" s="20" t="s">
        <v>1</v>
      </c>
      <c r="D28" s="26">
        <v>2</v>
      </c>
      <c r="E28" s="8">
        <v>32.01</v>
      </c>
      <c r="F28" s="5">
        <f t="shared" si="0"/>
        <v>64.02</v>
      </c>
    </row>
    <row r="29" spans="1:6" ht="15">
      <c r="A29" s="20">
        <v>26</v>
      </c>
      <c r="B29" s="11" t="s">
        <v>55</v>
      </c>
      <c r="C29" s="20" t="s">
        <v>1</v>
      </c>
      <c r="D29" s="26">
        <v>2</v>
      </c>
      <c r="E29" s="8">
        <v>37.3</v>
      </c>
      <c r="F29" s="5">
        <f t="shared" si="0"/>
        <v>74.6</v>
      </c>
    </row>
    <row r="30" spans="1:6" ht="15">
      <c r="A30" s="20">
        <v>27</v>
      </c>
      <c r="B30" s="11" t="s">
        <v>57</v>
      </c>
      <c r="C30" s="20" t="s">
        <v>1</v>
      </c>
      <c r="D30" s="26">
        <v>2</v>
      </c>
      <c r="E30" s="8">
        <v>40.47</v>
      </c>
      <c r="F30" s="5">
        <f t="shared" si="0"/>
        <v>80.94</v>
      </c>
    </row>
    <row r="31" spans="1:6" ht="15">
      <c r="A31" s="20">
        <v>28</v>
      </c>
      <c r="B31" s="11" t="s">
        <v>61</v>
      </c>
      <c r="C31" s="20" t="s">
        <v>62</v>
      </c>
      <c r="D31" s="26">
        <v>8</v>
      </c>
      <c r="E31" s="8">
        <v>44.85</v>
      </c>
      <c r="F31" s="5">
        <f t="shared" si="0"/>
        <v>358.8</v>
      </c>
    </row>
    <row r="32" spans="1:6" ht="15">
      <c r="A32" s="20">
        <v>29</v>
      </c>
      <c r="B32" s="11" t="s">
        <v>63</v>
      </c>
      <c r="C32" s="20" t="s">
        <v>1</v>
      </c>
      <c r="D32" s="26">
        <v>3</v>
      </c>
      <c r="E32" s="8">
        <v>22.71</v>
      </c>
      <c r="F32" s="5">
        <f t="shared" si="0"/>
        <v>68.13</v>
      </c>
    </row>
    <row r="33" spans="1:6" ht="15">
      <c r="A33" s="20">
        <v>30</v>
      </c>
      <c r="B33" s="11" t="s">
        <v>67</v>
      </c>
      <c r="C33" s="20" t="s">
        <v>1</v>
      </c>
      <c r="D33" s="26">
        <v>12</v>
      </c>
      <c r="E33" s="8">
        <v>1.81</v>
      </c>
      <c r="F33" s="5">
        <f t="shared" si="0"/>
        <v>21.72</v>
      </c>
    </row>
    <row r="34" spans="1:6" ht="15">
      <c r="A34" s="20">
        <v>31</v>
      </c>
      <c r="B34" s="11" t="s">
        <v>68</v>
      </c>
      <c r="C34" s="20" t="s">
        <v>1</v>
      </c>
      <c r="D34" s="26">
        <v>6</v>
      </c>
      <c r="E34" s="8">
        <v>31.26</v>
      </c>
      <c r="F34" s="5">
        <f t="shared" si="0"/>
        <v>187.56</v>
      </c>
    </row>
    <row r="35" spans="1:6" ht="15">
      <c r="A35" s="20">
        <v>32</v>
      </c>
      <c r="B35" s="11" t="s">
        <v>70</v>
      </c>
      <c r="C35" s="20" t="s">
        <v>1</v>
      </c>
      <c r="D35" s="26">
        <v>9</v>
      </c>
      <c r="E35" s="8">
        <v>29.3</v>
      </c>
      <c r="F35" s="5">
        <f t="shared" si="0"/>
        <v>263.7</v>
      </c>
    </row>
    <row r="36" spans="1:6" ht="15">
      <c r="A36" s="20">
        <v>33</v>
      </c>
      <c r="B36" s="11" t="s">
        <v>71</v>
      </c>
      <c r="C36" s="20" t="s">
        <v>1</v>
      </c>
      <c r="D36" s="26">
        <v>4</v>
      </c>
      <c r="E36" s="8">
        <v>8.46</v>
      </c>
      <c r="F36" s="5">
        <f t="shared" si="0"/>
        <v>33.84</v>
      </c>
    </row>
    <row r="37" spans="1:6" ht="15">
      <c r="A37" s="20">
        <v>34</v>
      </c>
      <c r="B37" s="11" t="s">
        <v>75</v>
      </c>
      <c r="C37" s="20" t="s">
        <v>1</v>
      </c>
      <c r="D37" s="26">
        <v>14</v>
      </c>
      <c r="E37" s="8">
        <v>3.4</v>
      </c>
      <c r="F37" s="5">
        <f aca="true" t="shared" si="1" ref="F37:F74">E37*D37</f>
        <v>47.6</v>
      </c>
    </row>
    <row r="38" spans="1:6" ht="15">
      <c r="A38" s="20">
        <v>35</v>
      </c>
      <c r="B38" s="11" t="s">
        <v>76</v>
      </c>
      <c r="C38" s="20" t="s">
        <v>1</v>
      </c>
      <c r="D38" s="26">
        <v>10</v>
      </c>
      <c r="E38" s="8">
        <v>3.84</v>
      </c>
      <c r="F38" s="5">
        <f t="shared" si="1"/>
        <v>38.4</v>
      </c>
    </row>
    <row r="39" spans="1:6" ht="15">
      <c r="A39" s="20">
        <v>36</v>
      </c>
      <c r="B39" s="11" t="s">
        <v>77</v>
      </c>
      <c r="C39" s="20" t="s">
        <v>1</v>
      </c>
      <c r="D39" s="26">
        <v>5</v>
      </c>
      <c r="E39" s="8">
        <v>5.81</v>
      </c>
      <c r="F39" s="5">
        <f t="shared" si="1"/>
        <v>29.049999999999997</v>
      </c>
    </row>
    <row r="40" spans="1:6" ht="15">
      <c r="A40" s="20">
        <v>37</v>
      </c>
      <c r="B40" s="11" t="s">
        <v>78</v>
      </c>
      <c r="C40" s="20" t="s">
        <v>1</v>
      </c>
      <c r="D40" s="26">
        <v>10</v>
      </c>
      <c r="E40" s="8">
        <v>11.84</v>
      </c>
      <c r="F40" s="5">
        <f t="shared" si="1"/>
        <v>118.4</v>
      </c>
    </row>
    <row r="41" spans="1:6" ht="15">
      <c r="A41" s="20">
        <v>38</v>
      </c>
      <c r="B41" s="11" t="s">
        <v>79</v>
      </c>
      <c r="C41" s="20" t="s">
        <v>1</v>
      </c>
      <c r="D41" s="26">
        <v>9</v>
      </c>
      <c r="E41" s="8">
        <v>22.83</v>
      </c>
      <c r="F41" s="5">
        <f t="shared" si="1"/>
        <v>205.46999999999997</v>
      </c>
    </row>
    <row r="42" spans="1:6" ht="15">
      <c r="A42" s="20">
        <v>39</v>
      </c>
      <c r="B42" s="11" t="s">
        <v>80</v>
      </c>
      <c r="C42" s="20" t="s">
        <v>1</v>
      </c>
      <c r="D42" s="26">
        <v>8</v>
      </c>
      <c r="E42" s="8">
        <v>48.93</v>
      </c>
      <c r="F42" s="5">
        <f t="shared" si="1"/>
        <v>391.44</v>
      </c>
    </row>
    <row r="43" spans="1:6" ht="15">
      <c r="A43" s="20">
        <v>40</v>
      </c>
      <c r="B43" s="11" t="s">
        <v>81</v>
      </c>
      <c r="C43" s="20" t="s">
        <v>1</v>
      </c>
      <c r="D43" s="26">
        <v>3</v>
      </c>
      <c r="E43" s="8">
        <v>2.64</v>
      </c>
      <c r="F43" s="5">
        <f t="shared" si="1"/>
        <v>7.92</v>
      </c>
    </row>
    <row r="44" spans="1:6" ht="15">
      <c r="A44" s="20">
        <v>41</v>
      </c>
      <c r="B44" s="11" t="s">
        <v>82</v>
      </c>
      <c r="C44" s="20" t="s">
        <v>1</v>
      </c>
      <c r="D44" s="26">
        <v>5</v>
      </c>
      <c r="E44" s="8">
        <v>3.25</v>
      </c>
      <c r="F44" s="5">
        <f t="shared" si="1"/>
        <v>16.25</v>
      </c>
    </row>
    <row r="45" spans="1:6" ht="15">
      <c r="A45" s="20">
        <v>42</v>
      </c>
      <c r="B45" s="11" t="s">
        <v>83</v>
      </c>
      <c r="C45" s="20" t="s">
        <v>1</v>
      </c>
      <c r="D45" s="26">
        <v>10</v>
      </c>
      <c r="E45" s="8">
        <v>3.4</v>
      </c>
      <c r="F45" s="5">
        <f t="shared" si="1"/>
        <v>34</v>
      </c>
    </row>
    <row r="46" spans="1:6" ht="15">
      <c r="A46" s="20">
        <v>43</v>
      </c>
      <c r="B46" s="11" t="s">
        <v>91</v>
      </c>
      <c r="C46" s="20" t="s">
        <v>1</v>
      </c>
      <c r="D46" s="26">
        <v>3</v>
      </c>
      <c r="E46" s="8">
        <v>7.73</v>
      </c>
      <c r="F46" s="5">
        <f t="shared" si="1"/>
        <v>23.19</v>
      </c>
    </row>
    <row r="47" spans="1:6" ht="15">
      <c r="A47" s="20">
        <v>44</v>
      </c>
      <c r="B47" s="11" t="s">
        <v>92</v>
      </c>
      <c r="C47" s="20" t="s">
        <v>1</v>
      </c>
      <c r="D47" s="26">
        <v>2</v>
      </c>
      <c r="E47" s="8">
        <v>29.07</v>
      </c>
      <c r="F47" s="5">
        <f t="shared" si="1"/>
        <v>58.14</v>
      </c>
    </row>
    <row r="48" spans="1:6" ht="15">
      <c r="A48" s="20">
        <v>45</v>
      </c>
      <c r="B48" s="11" t="s">
        <v>93</v>
      </c>
      <c r="C48" s="20" t="s">
        <v>1</v>
      </c>
      <c r="D48" s="26">
        <v>10</v>
      </c>
      <c r="E48" s="8">
        <v>57.16</v>
      </c>
      <c r="F48" s="5">
        <f t="shared" si="1"/>
        <v>571.5999999999999</v>
      </c>
    </row>
    <row r="49" spans="1:6" ht="15">
      <c r="A49" s="20">
        <v>46</v>
      </c>
      <c r="B49" s="11" t="s">
        <v>96</v>
      </c>
      <c r="C49" s="20" t="s">
        <v>30</v>
      </c>
      <c r="D49" s="26">
        <v>2.4</v>
      </c>
      <c r="E49" s="8">
        <v>13.67</v>
      </c>
      <c r="F49" s="5">
        <f t="shared" si="1"/>
        <v>32.808</v>
      </c>
    </row>
    <row r="50" spans="1:6" ht="15">
      <c r="A50" s="20">
        <v>47</v>
      </c>
      <c r="B50" s="11" t="s">
        <v>100</v>
      </c>
      <c r="C50" s="20" t="s">
        <v>1</v>
      </c>
      <c r="D50" s="26">
        <v>5</v>
      </c>
      <c r="E50" s="8">
        <v>48.55</v>
      </c>
      <c r="F50" s="5">
        <f t="shared" si="1"/>
        <v>242.75</v>
      </c>
    </row>
    <row r="51" spans="1:6" ht="15">
      <c r="A51" s="20">
        <v>48</v>
      </c>
      <c r="B51" s="10" t="s">
        <v>101</v>
      </c>
      <c r="C51" s="21" t="s">
        <v>62</v>
      </c>
      <c r="D51" s="26">
        <v>7</v>
      </c>
      <c r="E51" s="7">
        <v>113.94</v>
      </c>
      <c r="F51" s="4">
        <f t="shared" si="1"/>
        <v>797.5799999999999</v>
      </c>
    </row>
    <row r="52" spans="1:6" ht="15">
      <c r="A52" s="20">
        <v>49</v>
      </c>
      <c r="B52" s="11" t="s">
        <v>102</v>
      </c>
      <c r="C52" s="20" t="s">
        <v>1</v>
      </c>
      <c r="D52" s="26">
        <v>6</v>
      </c>
      <c r="E52" s="8">
        <v>65.54</v>
      </c>
      <c r="F52" s="5">
        <f t="shared" si="1"/>
        <v>393.24</v>
      </c>
    </row>
    <row r="53" spans="1:6" ht="15">
      <c r="A53" s="20">
        <v>50</v>
      </c>
      <c r="B53" s="11" t="s">
        <v>103</v>
      </c>
      <c r="C53" s="20" t="s">
        <v>1</v>
      </c>
      <c r="D53" s="26">
        <v>3</v>
      </c>
      <c r="E53" s="8">
        <v>1.59</v>
      </c>
      <c r="F53" s="5">
        <f t="shared" si="1"/>
        <v>4.7700000000000005</v>
      </c>
    </row>
    <row r="54" spans="1:6" ht="15">
      <c r="A54" s="20">
        <v>51</v>
      </c>
      <c r="B54" s="11" t="s">
        <v>104</v>
      </c>
      <c r="C54" s="20" t="s">
        <v>1</v>
      </c>
      <c r="D54" s="26">
        <v>3</v>
      </c>
      <c r="E54" s="8">
        <v>1.59</v>
      </c>
      <c r="F54" s="5">
        <f t="shared" si="1"/>
        <v>4.7700000000000005</v>
      </c>
    </row>
    <row r="55" spans="1:6" ht="15">
      <c r="A55" s="20">
        <v>52</v>
      </c>
      <c r="B55" s="11" t="s">
        <v>106</v>
      </c>
      <c r="C55" s="20" t="s">
        <v>1</v>
      </c>
      <c r="D55" s="26">
        <v>9</v>
      </c>
      <c r="E55" s="8">
        <v>44.17</v>
      </c>
      <c r="F55" s="5">
        <f t="shared" si="1"/>
        <v>397.53000000000003</v>
      </c>
    </row>
    <row r="56" spans="1:6" ht="15">
      <c r="A56" s="20">
        <v>53</v>
      </c>
      <c r="B56" s="11" t="s">
        <v>108</v>
      </c>
      <c r="C56" s="20" t="s">
        <v>1</v>
      </c>
      <c r="D56" s="26">
        <v>1</v>
      </c>
      <c r="E56" s="8">
        <v>42.12</v>
      </c>
      <c r="F56" s="5">
        <f t="shared" si="1"/>
        <v>42.12</v>
      </c>
    </row>
    <row r="57" spans="1:6" ht="15">
      <c r="A57" s="20">
        <v>54</v>
      </c>
      <c r="B57" s="11" t="s">
        <v>110</v>
      </c>
      <c r="C57" s="20" t="s">
        <v>1</v>
      </c>
      <c r="D57" s="26">
        <v>1</v>
      </c>
      <c r="E57" s="8">
        <v>605.77</v>
      </c>
      <c r="F57" s="5">
        <f t="shared" si="1"/>
        <v>605.77</v>
      </c>
    </row>
    <row r="58" spans="1:6" ht="15">
      <c r="A58" s="20">
        <v>55</v>
      </c>
      <c r="B58" s="11" t="s">
        <v>112</v>
      </c>
      <c r="C58" s="20" t="s">
        <v>1</v>
      </c>
      <c r="D58" s="26">
        <v>4</v>
      </c>
      <c r="E58" s="8">
        <v>10.4</v>
      </c>
      <c r="F58" s="5">
        <f t="shared" si="1"/>
        <v>41.6</v>
      </c>
    </row>
    <row r="59" spans="1:6" ht="15">
      <c r="A59" s="20">
        <v>56</v>
      </c>
      <c r="B59" s="11" t="s">
        <v>113</v>
      </c>
      <c r="C59" s="20" t="s">
        <v>1</v>
      </c>
      <c r="D59" s="26">
        <v>5</v>
      </c>
      <c r="E59" s="8">
        <v>16.38</v>
      </c>
      <c r="F59" s="5">
        <f t="shared" si="1"/>
        <v>81.89999999999999</v>
      </c>
    </row>
    <row r="60" spans="1:6" ht="15">
      <c r="A60" s="20">
        <v>57</v>
      </c>
      <c r="B60" s="11" t="s">
        <v>115</v>
      </c>
      <c r="C60" s="20" t="s">
        <v>1</v>
      </c>
      <c r="D60" s="26">
        <v>7</v>
      </c>
      <c r="E60" s="8">
        <v>127.3</v>
      </c>
      <c r="F60" s="5">
        <f t="shared" si="1"/>
        <v>891.1</v>
      </c>
    </row>
    <row r="61" spans="1:6" ht="15">
      <c r="A61" s="20">
        <v>58</v>
      </c>
      <c r="B61" s="11" t="s">
        <v>117</v>
      </c>
      <c r="C61" s="20" t="s">
        <v>1</v>
      </c>
      <c r="D61" s="26">
        <v>12</v>
      </c>
      <c r="E61" s="8">
        <v>25.37</v>
      </c>
      <c r="F61" s="5">
        <f t="shared" si="1"/>
        <v>304.44</v>
      </c>
    </row>
    <row r="62" spans="1:6" ht="15">
      <c r="A62" s="20">
        <v>59</v>
      </c>
      <c r="B62" s="11" t="s">
        <v>120</v>
      </c>
      <c r="C62" s="20" t="s">
        <v>1</v>
      </c>
      <c r="D62" s="26">
        <v>5</v>
      </c>
      <c r="E62" s="8">
        <v>4.36</v>
      </c>
      <c r="F62" s="5">
        <f t="shared" si="1"/>
        <v>21.8</v>
      </c>
    </row>
    <row r="63" spans="1:6" ht="15">
      <c r="A63" s="20">
        <v>60</v>
      </c>
      <c r="B63" s="11" t="s">
        <v>121</v>
      </c>
      <c r="C63" s="20" t="s">
        <v>1</v>
      </c>
      <c r="D63" s="26">
        <v>23</v>
      </c>
      <c r="E63" s="8">
        <v>4.76</v>
      </c>
      <c r="F63" s="5">
        <f t="shared" si="1"/>
        <v>109.47999999999999</v>
      </c>
    </row>
    <row r="64" spans="1:6" ht="15">
      <c r="A64" s="20">
        <v>61</v>
      </c>
      <c r="B64" s="11" t="s">
        <v>122</v>
      </c>
      <c r="C64" s="20" t="s">
        <v>1</v>
      </c>
      <c r="D64" s="26">
        <v>39</v>
      </c>
      <c r="E64" s="8">
        <v>6.12</v>
      </c>
      <c r="F64" s="5">
        <f t="shared" si="1"/>
        <v>238.68</v>
      </c>
    </row>
    <row r="65" spans="1:6" ht="15">
      <c r="A65" s="20">
        <v>62</v>
      </c>
      <c r="B65" s="11" t="s">
        <v>125</v>
      </c>
      <c r="C65" s="20" t="s">
        <v>1</v>
      </c>
      <c r="D65" s="26">
        <v>2</v>
      </c>
      <c r="E65" s="8">
        <v>8.73</v>
      </c>
      <c r="F65" s="5">
        <f t="shared" si="1"/>
        <v>17.46</v>
      </c>
    </row>
    <row r="66" spans="1:6" s="38" customFormat="1" ht="15">
      <c r="A66" s="20">
        <v>63</v>
      </c>
      <c r="B66" s="32" t="s">
        <v>126</v>
      </c>
      <c r="C66" s="31" t="s">
        <v>1</v>
      </c>
      <c r="D66" s="33">
        <v>13</v>
      </c>
      <c r="E66" s="34">
        <v>10.19</v>
      </c>
      <c r="F66" s="39">
        <f t="shared" si="1"/>
        <v>132.47</v>
      </c>
    </row>
    <row r="67" spans="1:6" ht="15">
      <c r="A67" s="20">
        <v>64</v>
      </c>
      <c r="B67" s="11" t="s">
        <v>127</v>
      </c>
      <c r="C67" s="20" t="s">
        <v>1</v>
      </c>
      <c r="D67" s="26">
        <v>10</v>
      </c>
      <c r="E67" s="8">
        <v>12.05</v>
      </c>
      <c r="F67" s="5">
        <f t="shared" si="1"/>
        <v>120.5</v>
      </c>
    </row>
    <row r="68" spans="1:6" ht="15">
      <c r="A68" s="20">
        <v>65</v>
      </c>
      <c r="B68" s="11" t="s">
        <v>129</v>
      </c>
      <c r="C68" s="20" t="s">
        <v>1</v>
      </c>
      <c r="D68" s="26">
        <v>12</v>
      </c>
      <c r="E68" s="8">
        <v>21.37</v>
      </c>
      <c r="F68" s="5">
        <f t="shared" si="1"/>
        <v>256.44</v>
      </c>
    </row>
    <row r="69" spans="1:6" ht="15">
      <c r="A69" s="20">
        <v>66</v>
      </c>
      <c r="B69" s="11" t="s">
        <v>130</v>
      </c>
      <c r="C69" s="20" t="s">
        <v>1</v>
      </c>
      <c r="D69" s="26">
        <v>1</v>
      </c>
      <c r="E69" s="8">
        <v>1622.97</v>
      </c>
      <c r="F69" s="5">
        <f t="shared" si="1"/>
        <v>1622.97</v>
      </c>
    </row>
    <row r="70" spans="1:6" ht="15">
      <c r="A70" s="20">
        <v>67</v>
      </c>
      <c r="B70" s="11" t="s">
        <v>131</v>
      </c>
      <c r="C70" s="20" t="s">
        <v>1</v>
      </c>
      <c r="D70" s="26">
        <v>1</v>
      </c>
      <c r="E70" s="8">
        <v>2498.83</v>
      </c>
      <c r="F70" s="5">
        <f t="shared" si="1"/>
        <v>2498.83</v>
      </c>
    </row>
    <row r="71" spans="1:6" ht="15">
      <c r="A71" s="20">
        <v>68</v>
      </c>
      <c r="B71" s="11" t="s">
        <v>133</v>
      </c>
      <c r="C71" s="20" t="s">
        <v>1</v>
      </c>
      <c r="D71" s="26">
        <v>1</v>
      </c>
      <c r="E71" s="8">
        <v>1246.58</v>
      </c>
      <c r="F71" s="5">
        <f t="shared" si="1"/>
        <v>1246.58</v>
      </c>
    </row>
    <row r="72" spans="1:6" ht="15">
      <c r="A72" s="20">
        <v>69</v>
      </c>
      <c r="B72" s="11" t="s">
        <v>134</v>
      </c>
      <c r="C72" s="20" t="s">
        <v>1</v>
      </c>
      <c r="D72" s="26">
        <v>1</v>
      </c>
      <c r="E72" s="8">
        <v>1745.22</v>
      </c>
      <c r="F72" s="5">
        <f t="shared" si="1"/>
        <v>1745.22</v>
      </c>
    </row>
    <row r="73" spans="1:6" ht="15">
      <c r="A73" s="20">
        <v>70</v>
      </c>
      <c r="B73" s="11" t="s">
        <v>137</v>
      </c>
      <c r="C73" s="20" t="s">
        <v>1</v>
      </c>
      <c r="D73" s="26">
        <v>1</v>
      </c>
      <c r="E73" s="8">
        <v>44.55</v>
      </c>
      <c r="F73" s="5">
        <f t="shared" si="1"/>
        <v>44.55</v>
      </c>
    </row>
    <row r="74" spans="1:6" ht="15">
      <c r="A74" s="20">
        <v>71</v>
      </c>
      <c r="B74" s="11" t="s">
        <v>138</v>
      </c>
      <c r="C74" s="20" t="s">
        <v>1</v>
      </c>
      <c r="D74" s="26">
        <v>9</v>
      </c>
      <c r="E74" s="8">
        <v>2.72</v>
      </c>
      <c r="F74" s="5">
        <f t="shared" si="1"/>
        <v>24.48</v>
      </c>
    </row>
    <row r="75" spans="1:6" ht="15">
      <c r="A75" s="20">
        <v>72</v>
      </c>
      <c r="B75" s="11" t="s">
        <v>143</v>
      </c>
      <c r="C75" s="20" t="s">
        <v>1</v>
      </c>
      <c r="D75" s="26">
        <v>2</v>
      </c>
      <c r="E75" s="8">
        <v>40.62</v>
      </c>
      <c r="F75" s="5">
        <f>E75*D75</f>
        <v>81.24</v>
      </c>
    </row>
    <row r="76" spans="1:6" ht="15">
      <c r="A76" s="20">
        <v>73</v>
      </c>
      <c r="B76" s="11" t="s">
        <v>144</v>
      </c>
      <c r="C76" s="20" t="s">
        <v>1</v>
      </c>
      <c r="D76" s="26">
        <v>3</v>
      </c>
      <c r="E76" s="8">
        <v>26.43</v>
      </c>
      <c r="F76" s="5">
        <f>E76*D76</f>
        <v>79.28999999999999</v>
      </c>
    </row>
    <row r="77" spans="1:6" ht="15.75" thickBot="1">
      <c r="A77" s="40">
        <v>74</v>
      </c>
      <c r="B77" s="12" t="s">
        <v>149</v>
      </c>
      <c r="C77" s="40" t="s">
        <v>1</v>
      </c>
      <c r="D77" s="42">
        <v>6</v>
      </c>
      <c r="E77" s="9">
        <v>65.24</v>
      </c>
      <c r="F77" s="6">
        <f>E77*D77</f>
        <v>391.43999999999994</v>
      </c>
    </row>
    <row r="78" spans="1:6" s="2" customFormat="1" ht="19.5" thickBot="1">
      <c r="A78" s="151" t="s">
        <v>150</v>
      </c>
      <c r="B78" s="152"/>
      <c r="C78" s="152"/>
      <c r="D78" s="153"/>
      <c r="E78" s="154">
        <f>SUM(F4:F77)</f>
        <v>28524.487999999998</v>
      </c>
      <c r="F78" s="155"/>
    </row>
    <row r="80" spans="1:4" s="1" customFormat="1" ht="15">
      <c r="A80" s="29"/>
      <c r="C80" s="29"/>
      <c r="D80" s="29"/>
    </row>
  </sheetData>
  <sheetProtection/>
  <mergeCells count="8">
    <mergeCell ref="A78:D78"/>
    <mergeCell ref="E78:F78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162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20">
        <v>1</v>
      </c>
      <c r="B4" s="11" t="s">
        <v>2</v>
      </c>
      <c r="C4" s="20" t="s">
        <v>1</v>
      </c>
      <c r="D4" s="26">
        <v>3</v>
      </c>
      <c r="E4" s="8">
        <v>17.37</v>
      </c>
      <c r="F4" s="5">
        <f aca="true" t="shared" si="0" ref="F4:F13">E4*D4</f>
        <v>52.11</v>
      </c>
    </row>
    <row r="5" spans="1:6" ht="15">
      <c r="A5" s="20">
        <v>2</v>
      </c>
      <c r="B5" s="11" t="s">
        <v>4</v>
      </c>
      <c r="C5" s="20" t="s">
        <v>1</v>
      </c>
      <c r="D5" s="26">
        <v>3</v>
      </c>
      <c r="E5" s="8">
        <v>10.34</v>
      </c>
      <c r="F5" s="5">
        <f t="shared" si="0"/>
        <v>31.02</v>
      </c>
    </row>
    <row r="6" spans="1:6" ht="15">
      <c r="A6" s="20">
        <v>3</v>
      </c>
      <c r="B6" s="11" t="s">
        <v>15</v>
      </c>
      <c r="C6" s="20" t="s">
        <v>1</v>
      </c>
      <c r="D6" s="26">
        <v>8</v>
      </c>
      <c r="E6" s="8">
        <v>0.98</v>
      </c>
      <c r="F6" s="5">
        <f t="shared" si="0"/>
        <v>7.84</v>
      </c>
    </row>
    <row r="7" spans="1:6" ht="15">
      <c r="A7" s="20">
        <v>4</v>
      </c>
      <c r="B7" s="11" t="s">
        <v>16</v>
      </c>
      <c r="C7" s="20" t="s">
        <v>1</v>
      </c>
      <c r="D7" s="26">
        <v>9</v>
      </c>
      <c r="E7" s="8">
        <v>1.03</v>
      </c>
      <c r="F7" s="5">
        <f t="shared" si="0"/>
        <v>9.27</v>
      </c>
    </row>
    <row r="8" spans="1:6" ht="15">
      <c r="A8" s="20">
        <v>5</v>
      </c>
      <c r="B8" s="11" t="s">
        <v>18</v>
      </c>
      <c r="C8" s="20" t="s">
        <v>1</v>
      </c>
      <c r="D8" s="26">
        <v>2</v>
      </c>
      <c r="E8" s="8">
        <v>275.95</v>
      </c>
      <c r="F8" s="5">
        <f t="shared" si="0"/>
        <v>551.9</v>
      </c>
    </row>
    <row r="9" spans="1:6" ht="15">
      <c r="A9" s="20">
        <v>6</v>
      </c>
      <c r="B9" s="11" t="s">
        <v>25</v>
      </c>
      <c r="C9" s="20" t="s">
        <v>10</v>
      </c>
      <c r="D9" s="26">
        <v>11.3</v>
      </c>
      <c r="E9" s="8">
        <v>22.42</v>
      </c>
      <c r="F9" s="5">
        <f t="shared" si="0"/>
        <v>253.34600000000003</v>
      </c>
    </row>
    <row r="10" spans="1:6" ht="15">
      <c r="A10" s="20">
        <v>7</v>
      </c>
      <c r="B10" s="11" t="s">
        <v>37</v>
      </c>
      <c r="C10" s="20" t="s">
        <v>28</v>
      </c>
      <c r="D10" s="26">
        <v>22</v>
      </c>
      <c r="E10" s="8">
        <v>2.85</v>
      </c>
      <c r="F10" s="5">
        <f t="shared" si="0"/>
        <v>62.7</v>
      </c>
    </row>
    <row r="11" spans="1:6" ht="15">
      <c r="A11" s="20">
        <v>8</v>
      </c>
      <c r="B11" s="11" t="s">
        <v>38</v>
      </c>
      <c r="C11" s="20" t="s">
        <v>28</v>
      </c>
      <c r="D11" s="26">
        <v>55</v>
      </c>
      <c r="E11" s="8">
        <v>37.86</v>
      </c>
      <c r="F11" s="5">
        <f t="shared" si="0"/>
        <v>2082.3</v>
      </c>
    </row>
    <row r="12" spans="1:6" ht="15">
      <c r="A12" s="20">
        <v>9</v>
      </c>
      <c r="B12" s="11" t="s">
        <v>67</v>
      </c>
      <c r="C12" s="20" t="s">
        <v>1</v>
      </c>
      <c r="D12" s="26">
        <v>9</v>
      </c>
      <c r="E12" s="8">
        <v>1.81</v>
      </c>
      <c r="F12" s="5">
        <f t="shared" si="0"/>
        <v>16.29</v>
      </c>
    </row>
    <row r="13" spans="1:6" ht="15">
      <c r="A13" s="20">
        <v>10</v>
      </c>
      <c r="B13" s="11" t="s">
        <v>71</v>
      </c>
      <c r="C13" s="20" t="s">
        <v>1</v>
      </c>
      <c r="D13" s="26">
        <v>4</v>
      </c>
      <c r="E13" s="8">
        <v>8.46</v>
      </c>
      <c r="F13" s="5">
        <f t="shared" si="0"/>
        <v>33.84</v>
      </c>
    </row>
    <row r="14" spans="1:6" ht="15">
      <c r="A14" s="20">
        <v>11</v>
      </c>
      <c r="B14" s="11" t="s">
        <v>75</v>
      </c>
      <c r="C14" s="20" t="s">
        <v>1</v>
      </c>
      <c r="D14" s="26">
        <v>1</v>
      </c>
      <c r="E14" s="8">
        <v>3.4</v>
      </c>
      <c r="F14" s="5">
        <f aca="true" t="shared" si="1" ref="F14:F30">E14*D14</f>
        <v>3.4</v>
      </c>
    </row>
    <row r="15" spans="1:6" ht="15">
      <c r="A15" s="20">
        <v>12</v>
      </c>
      <c r="B15" s="11" t="s">
        <v>76</v>
      </c>
      <c r="C15" s="20" t="s">
        <v>1</v>
      </c>
      <c r="D15" s="26">
        <v>7</v>
      </c>
      <c r="E15" s="8">
        <v>3.84</v>
      </c>
      <c r="F15" s="5">
        <f t="shared" si="1"/>
        <v>26.88</v>
      </c>
    </row>
    <row r="16" spans="1:6" ht="15">
      <c r="A16" s="20">
        <v>13</v>
      </c>
      <c r="B16" s="11" t="s">
        <v>77</v>
      </c>
      <c r="C16" s="20" t="s">
        <v>1</v>
      </c>
      <c r="D16" s="26">
        <v>4</v>
      </c>
      <c r="E16" s="8">
        <v>5.81</v>
      </c>
      <c r="F16" s="5">
        <f t="shared" si="1"/>
        <v>23.24</v>
      </c>
    </row>
    <row r="17" spans="1:6" ht="15">
      <c r="A17" s="20">
        <v>14</v>
      </c>
      <c r="B17" s="11" t="s">
        <v>79</v>
      </c>
      <c r="C17" s="20" t="s">
        <v>1</v>
      </c>
      <c r="D17" s="26">
        <v>8</v>
      </c>
      <c r="E17" s="8">
        <v>22.83</v>
      </c>
      <c r="F17" s="5">
        <f t="shared" si="1"/>
        <v>182.64</v>
      </c>
    </row>
    <row r="18" spans="1:6" ht="15">
      <c r="A18" s="20">
        <v>15</v>
      </c>
      <c r="B18" s="11" t="s">
        <v>83</v>
      </c>
      <c r="C18" s="20" t="s">
        <v>1</v>
      </c>
      <c r="D18" s="26">
        <v>2</v>
      </c>
      <c r="E18" s="8">
        <v>3.4</v>
      </c>
      <c r="F18" s="5">
        <f t="shared" si="1"/>
        <v>6.8</v>
      </c>
    </row>
    <row r="19" spans="1:6" ht="15">
      <c r="A19" s="20">
        <v>16</v>
      </c>
      <c r="B19" s="11" t="s">
        <v>102</v>
      </c>
      <c r="C19" s="20" t="s">
        <v>1</v>
      </c>
      <c r="D19" s="26">
        <v>2</v>
      </c>
      <c r="E19" s="8">
        <v>65.54</v>
      </c>
      <c r="F19" s="5">
        <f t="shared" si="1"/>
        <v>131.08</v>
      </c>
    </row>
    <row r="20" spans="1:6" ht="15">
      <c r="A20" s="20">
        <v>17</v>
      </c>
      <c r="B20" s="11" t="s">
        <v>103</v>
      </c>
      <c r="C20" s="20" t="s">
        <v>1</v>
      </c>
      <c r="D20" s="26">
        <v>3</v>
      </c>
      <c r="E20" s="8">
        <v>1.59</v>
      </c>
      <c r="F20" s="5">
        <f t="shared" si="1"/>
        <v>4.7700000000000005</v>
      </c>
    </row>
    <row r="21" spans="1:6" ht="15">
      <c r="A21" s="20">
        <v>18</v>
      </c>
      <c r="B21" s="11" t="s">
        <v>104</v>
      </c>
      <c r="C21" s="20" t="s">
        <v>1</v>
      </c>
      <c r="D21" s="26">
        <v>3</v>
      </c>
      <c r="E21" s="8">
        <v>1.59</v>
      </c>
      <c r="F21" s="5">
        <f t="shared" si="1"/>
        <v>4.7700000000000005</v>
      </c>
    </row>
    <row r="22" spans="1:6" ht="15">
      <c r="A22" s="20">
        <v>19</v>
      </c>
      <c r="B22" s="11" t="s">
        <v>108</v>
      </c>
      <c r="C22" s="20" t="s">
        <v>1</v>
      </c>
      <c r="D22" s="26">
        <v>2</v>
      </c>
      <c r="E22" s="8">
        <v>42.12</v>
      </c>
      <c r="F22" s="5">
        <f t="shared" si="1"/>
        <v>84.24</v>
      </c>
    </row>
    <row r="23" spans="1:6" ht="15">
      <c r="A23" s="20">
        <v>20</v>
      </c>
      <c r="B23" s="11" t="s">
        <v>110</v>
      </c>
      <c r="C23" s="20" t="s">
        <v>1</v>
      </c>
      <c r="D23" s="26">
        <v>2</v>
      </c>
      <c r="E23" s="8">
        <v>605.77</v>
      </c>
      <c r="F23" s="5">
        <f t="shared" si="1"/>
        <v>1211.54</v>
      </c>
    </row>
    <row r="24" spans="1:6" ht="15">
      <c r="A24" s="20">
        <v>21</v>
      </c>
      <c r="B24" s="11" t="s">
        <v>117</v>
      </c>
      <c r="C24" s="20" t="s">
        <v>1</v>
      </c>
      <c r="D24" s="26">
        <v>6</v>
      </c>
      <c r="E24" s="8">
        <v>25.37</v>
      </c>
      <c r="F24" s="5">
        <f t="shared" si="1"/>
        <v>152.22</v>
      </c>
    </row>
    <row r="25" spans="1:6" ht="15">
      <c r="A25" s="20">
        <v>22</v>
      </c>
      <c r="B25" s="11" t="s">
        <v>123</v>
      </c>
      <c r="C25" s="20" t="s">
        <v>1</v>
      </c>
      <c r="D25" s="26">
        <v>2</v>
      </c>
      <c r="E25" s="8">
        <v>7.22</v>
      </c>
      <c r="F25" s="5">
        <f t="shared" si="1"/>
        <v>14.44</v>
      </c>
    </row>
    <row r="26" spans="1:6" s="38" customFormat="1" ht="15">
      <c r="A26" s="20">
        <v>23</v>
      </c>
      <c r="B26" s="32" t="s">
        <v>126</v>
      </c>
      <c r="C26" s="31" t="s">
        <v>1</v>
      </c>
      <c r="D26" s="33">
        <v>10</v>
      </c>
      <c r="E26" s="34">
        <v>10.19</v>
      </c>
      <c r="F26" s="39">
        <f t="shared" si="1"/>
        <v>101.89999999999999</v>
      </c>
    </row>
    <row r="27" spans="1:6" ht="15">
      <c r="A27" s="20">
        <v>24</v>
      </c>
      <c r="B27" s="11" t="s">
        <v>127</v>
      </c>
      <c r="C27" s="20" t="s">
        <v>1</v>
      </c>
      <c r="D27" s="26">
        <v>4</v>
      </c>
      <c r="E27" s="8">
        <v>12.05</v>
      </c>
      <c r="F27" s="5">
        <f t="shared" si="1"/>
        <v>48.2</v>
      </c>
    </row>
    <row r="28" spans="1:6" ht="15">
      <c r="A28" s="20">
        <v>25</v>
      </c>
      <c r="B28" s="11" t="s">
        <v>133</v>
      </c>
      <c r="C28" s="20" t="s">
        <v>1</v>
      </c>
      <c r="D28" s="26">
        <v>1</v>
      </c>
      <c r="E28" s="8">
        <v>1246.58</v>
      </c>
      <c r="F28" s="5">
        <f t="shared" si="1"/>
        <v>1246.58</v>
      </c>
    </row>
    <row r="29" spans="1:6" ht="15">
      <c r="A29" s="20">
        <v>26</v>
      </c>
      <c r="B29" s="11" t="s">
        <v>137</v>
      </c>
      <c r="C29" s="20" t="s">
        <v>1</v>
      </c>
      <c r="D29" s="26">
        <v>2</v>
      </c>
      <c r="E29" s="8">
        <v>44.55</v>
      </c>
      <c r="F29" s="5">
        <f t="shared" si="1"/>
        <v>89.1</v>
      </c>
    </row>
    <row r="30" spans="1:6" ht="15.75" thickBot="1">
      <c r="A30" s="40">
        <v>27</v>
      </c>
      <c r="B30" s="12" t="s">
        <v>138</v>
      </c>
      <c r="C30" s="40" t="s">
        <v>1</v>
      </c>
      <c r="D30" s="42">
        <v>2</v>
      </c>
      <c r="E30" s="8">
        <v>2.72</v>
      </c>
      <c r="F30" s="5">
        <f t="shared" si="1"/>
        <v>5.44</v>
      </c>
    </row>
    <row r="31" spans="1:6" s="2" customFormat="1" ht="19.5" thickBot="1">
      <c r="A31" s="151" t="s">
        <v>150</v>
      </c>
      <c r="B31" s="152"/>
      <c r="C31" s="152"/>
      <c r="D31" s="153"/>
      <c r="E31" s="154">
        <f>SUM(F4:F30)</f>
        <v>6437.856</v>
      </c>
      <c r="F31" s="155"/>
    </row>
    <row r="33" spans="1:4" s="1" customFormat="1" ht="15">
      <c r="A33" s="29"/>
      <c r="C33" s="29"/>
      <c r="D33" s="29"/>
    </row>
  </sheetData>
  <sheetProtection/>
  <mergeCells count="8">
    <mergeCell ref="A31:D31"/>
    <mergeCell ref="E31:F31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163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20">
        <v>1</v>
      </c>
      <c r="B4" s="11" t="s">
        <v>15</v>
      </c>
      <c r="C4" s="20" t="s">
        <v>1</v>
      </c>
      <c r="D4" s="26">
        <v>7</v>
      </c>
      <c r="E4" s="8">
        <v>0.98</v>
      </c>
      <c r="F4" s="5">
        <f aca="true" t="shared" si="0" ref="F4:F12">E4*D4</f>
        <v>6.859999999999999</v>
      </c>
    </row>
    <row r="5" spans="1:6" ht="15">
      <c r="A5" s="20">
        <v>2</v>
      </c>
      <c r="B5" s="11" t="s">
        <v>18</v>
      </c>
      <c r="C5" s="20" t="s">
        <v>1</v>
      </c>
      <c r="D5" s="26">
        <v>8</v>
      </c>
      <c r="E5" s="8">
        <v>275.95</v>
      </c>
      <c r="F5" s="5">
        <f t="shared" si="0"/>
        <v>2207.6</v>
      </c>
    </row>
    <row r="6" spans="1:6" ht="15">
      <c r="A6" s="20">
        <v>3</v>
      </c>
      <c r="B6" s="11" t="s">
        <v>25</v>
      </c>
      <c r="C6" s="20" t="s">
        <v>10</v>
      </c>
      <c r="D6" s="26">
        <v>3.2</v>
      </c>
      <c r="E6" s="8">
        <v>22.42</v>
      </c>
      <c r="F6" s="5">
        <f t="shared" si="0"/>
        <v>71.74400000000001</v>
      </c>
    </row>
    <row r="7" spans="1:6" ht="15">
      <c r="A7" s="20">
        <v>4</v>
      </c>
      <c r="B7" s="11" t="s">
        <v>37</v>
      </c>
      <c r="C7" s="20" t="s">
        <v>28</v>
      </c>
      <c r="D7" s="26">
        <v>93</v>
      </c>
      <c r="E7" s="8">
        <v>2.85</v>
      </c>
      <c r="F7" s="5">
        <f t="shared" si="0"/>
        <v>265.05</v>
      </c>
    </row>
    <row r="8" spans="1:6" ht="15">
      <c r="A8" s="20">
        <v>5</v>
      </c>
      <c r="B8" s="11" t="s">
        <v>50</v>
      </c>
      <c r="C8" s="20" t="s">
        <v>1</v>
      </c>
      <c r="D8" s="26">
        <v>1</v>
      </c>
      <c r="E8" s="8">
        <v>28.99</v>
      </c>
      <c r="F8" s="5">
        <f t="shared" si="0"/>
        <v>28.99</v>
      </c>
    </row>
    <row r="9" spans="1:6" ht="15">
      <c r="A9" s="20">
        <v>6</v>
      </c>
      <c r="B9" s="11" t="s">
        <v>57</v>
      </c>
      <c r="C9" s="20" t="s">
        <v>1</v>
      </c>
      <c r="D9" s="26">
        <v>2</v>
      </c>
      <c r="E9" s="8">
        <v>40.47</v>
      </c>
      <c r="F9" s="5">
        <f t="shared" si="0"/>
        <v>80.94</v>
      </c>
    </row>
    <row r="10" spans="1:6" ht="15">
      <c r="A10" s="20">
        <v>7</v>
      </c>
      <c r="B10" s="11" t="s">
        <v>67</v>
      </c>
      <c r="C10" s="20" t="s">
        <v>1</v>
      </c>
      <c r="D10" s="26">
        <v>27</v>
      </c>
      <c r="E10" s="8">
        <v>1.81</v>
      </c>
      <c r="F10" s="5">
        <f t="shared" si="0"/>
        <v>48.870000000000005</v>
      </c>
    </row>
    <row r="11" spans="1:6" ht="15">
      <c r="A11" s="20">
        <v>8</v>
      </c>
      <c r="B11" s="11" t="s">
        <v>71</v>
      </c>
      <c r="C11" s="20" t="s">
        <v>1</v>
      </c>
      <c r="D11" s="26">
        <v>6</v>
      </c>
      <c r="E11" s="8">
        <v>8.46</v>
      </c>
      <c r="F11" s="5">
        <f t="shared" si="0"/>
        <v>50.760000000000005</v>
      </c>
    </row>
    <row r="12" spans="1:6" ht="15">
      <c r="A12" s="20">
        <v>9</v>
      </c>
      <c r="B12" s="11" t="s">
        <v>74</v>
      </c>
      <c r="C12" s="20" t="s">
        <v>1</v>
      </c>
      <c r="D12" s="26">
        <v>17</v>
      </c>
      <c r="E12" s="8">
        <v>17.67</v>
      </c>
      <c r="F12" s="5">
        <f t="shared" si="0"/>
        <v>300.39000000000004</v>
      </c>
    </row>
    <row r="13" spans="1:6" ht="15">
      <c r="A13" s="20">
        <v>10</v>
      </c>
      <c r="B13" s="11" t="s">
        <v>79</v>
      </c>
      <c r="C13" s="20" t="s">
        <v>1</v>
      </c>
      <c r="D13" s="26">
        <v>11</v>
      </c>
      <c r="E13" s="8">
        <v>22.83</v>
      </c>
      <c r="F13" s="5">
        <f aca="true" t="shared" si="1" ref="F13:F22">E13*D13</f>
        <v>251.13</v>
      </c>
    </row>
    <row r="14" spans="1:6" ht="15">
      <c r="A14" s="20">
        <v>11</v>
      </c>
      <c r="B14" s="11" t="s">
        <v>103</v>
      </c>
      <c r="C14" s="20" t="s">
        <v>1</v>
      </c>
      <c r="D14" s="26">
        <v>5</v>
      </c>
      <c r="E14" s="8">
        <v>1.59</v>
      </c>
      <c r="F14" s="5">
        <f t="shared" si="1"/>
        <v>7.95</v>
      </c>
    </row>
    <row r="15" spans="1:6" ht="15">
      <c r="A15" s="20">
        <v>12</v>
      </c>
      <c r="B15" s="11" t="s">
        <v>104</v>
      </c>
      <c r="C15" s="20" t="s">
        <v>1</v>
      </c>
      <c r="D15" s="26">
        <v>5</v>
      </c>
      <c r="E15" s="8">
        <v>1.59</v>
      </c>
      <c r="F15" s="5">
        <f t="shared" si="1"/>
        <v>7.95</v>
      </c>
    </row>
    <row r="16" spans="1:6" ht="15">
      <c r="A16" s="20">
        <v>13</v>
      </c>
      <c r="B16" s="11" t="s">
        <v>108</v>
      </c>
      <c r="C16" s="20" t="s">
        <v>1</v>
      </c>
      <c r="D16" s="26">
        <v>9</v>
      </c>
      <c r="E16" s="8">
        <v>42.12</v>
      </c>
      <c r="F16" s="5">
        <f t="shared" si="1"/>
        <v>379.08</v>
      </c>
    </row>
    <row r="17" spans="1:6" ht="15">
      <c r="A17" s="20">
        <v>14</v>
      </c>
      <c r="B17" s="11" t="s">
        <v>110</v>
      </c>
      <c r="C17" s="20" t="s">
        <v>1</v>
      </c>
      <c r="D17" s="26">
        <v>9</v>
      </c>
      <c r="E17" s="8">
        <v>605.77</v>
      </c>
      <c r="F17" s="5">
        <f t="shared" si="1"/>
        <v>5451.93</v>
      </c>
    </row>
    <row r="18" spans="1:6" ht="15">
      <c r="A18" s="20">
        <v>15</v>
      </c>
      <c r="B18" s="11" t="s">
        <v>121</v>
      </c>
      <c r="C18" s="20" t="s">
        <v>1</v>
      </c>
      <c r="D18" s="26">
        <v>4</v>
      </c>
      <c r="E18" s="8">
        <v>4.76</v>
      </c>
      <c r="F18" s="5">
        <f t="shared" si="1"/>
        <v>19.04</v>
      </c>
    </row>
    <row r="19" spans="1:6" ht="15">
      <c r="A19" s="20">
        <v>16</v>
      </c>
      <c r="B19" s="11" t="s">
        <v>122</v>
      </c>
      <c r="C19" s="20" t="s">
        <v>1</v>
      </c>
      <c r="D19" s="26">
        <v>8</v>
      </c>
      <c r="E19" s="8">
        <v>6.12</v>
      </c>
      <c r="F19" s="5">
        <f t="shared" si="1"/>
        <v>48.96</v>
      </c>
    </row>
    <row r="20" spans="1:6" s="38" customFormat="1" ht="15">
      <c r="A20" s="20">
        <v>17</v>
      </c>
      <c r="B20" s="32" t="s">
        <v>126</v>
      </c>
      <c r="C20" s="31" t="s">
        <v>1</v>
      </c>
      <c r="D20" s="33">
        <v>2</v>
      </c>
      <c r="E20" s="34">
        <v>10.19</v>
      </c>
      <c r="F20" s="39">
        <f t="shared" si="1"/>
        <v>20.38</v>
      </c>
    </row>
    <row r="21" spans="1:6" ht="15">
      <c r="A21" s="20">
        <v>18</v>
      </c>
      <c r="B21" s="11" t="s">
        <v>127</v>
      </c>
      <c r="C21" s="20" t="s">
        <v>1</v>
      </c>
      <c r="D21" s="26">
        <v>8</v>
      </c>
      <c r="E21" s="8">
        <v>12.05</v>
      </c>
      <c r="F21" s="5">
        <f t="shared" si="1"/>
        <v>96.4</v>
      </c>
    </row>
    <row r="22" spans="1:6" ht="15.75" thickBot="1">
      <c r="A22" s="40">
        <v>19</v>
      </c>
      <c r="B22" s="12" t="s">
        <v>137</v>
      </c>
      <c r="C22" s="40" t="s">
        <v>1</v>
      </c>
      <c r="D22" s="42">
        <v>8</v>
      </c>
      <c r="E22" s="8">
        <v>44.55</v>
      </c>
      <c r="F22" s="5">
        <f t="shared" si="1"/>
        <v>356.4</v>
      </c>
    </row>
    <row r="23" spans="1:6" s="2" customFormat="1" ht="19.5" thickBot="1">
      <c r="A23" s="151" t="s">
        <v>150</v>
      </c>
      <c r="B23" s="152"/>
      <c r="C23" s="152"/>
      <c r="D23" s="153"/>
      <c r="E23" s="154">
        <f>SUM(F4:F22)</f>
        <v>9700.423999999999</v>
      </c>
      <c r="F23" s="155"/>
    </row>
    <row r="25" spans="1:4" s="1" customFormat="1" ht="15">
      <c r="A25" s="29"/>
      <c r="C25" s="29"/>
      <c r="D25" s="29"/>
    </row>
  </sheetData>
  <sheetProtection/>
  <mergeCells count="8">
    <mergeCell ref="A23:D23"/>
    <mergeCell ref="E23:F23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F38"/>
  <sheetViews>
    <sheetView zoomScalePageLayoutView="0" workbookViewId="0" topLeftCell="A14">
      <selection activeCell="B42" sqref="B42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164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20">
        <v>1</v>
      </c>
      <c r="B4" s="11" t="s">
        <v>2</v>
      </c>
      <c r="C4" s="20" t="s">
        <v>1</v>
      </c>
      <c r="D4" s="26">
        <v>5</v>
      </c>
      <c r="E4" s="8">
        <v>17.37</v>
      </c>
      <c r="F4" s="5">
        <f aca="true" t="shared" si="0" ref="F4:F18">E4*D4</f>
        <v>86.85000000000001</v>
      </c>
    </row>
    <row r="5" spans="1:6" ht="15">
      <c r="A5" s="20">
        <v>2</v>
      </c>
      <c r="B5" s="11" t="s">
        <v>4</v>
      </c>
      <c r="C5" s="20" t="s">
        <v>1</v>
      </c>
      <c r="D5" s="26">
        <v>2</v>
      </c>
      <c r="E5" s="8">
        <v>10.34</v>
      </c>
      <c r="F5" s="5">
        <f t="shared" si="0"/>
        <v>20.68</v>
      </c>
    </row>
    <row r="6" spans="1:6" ht="15">
      <c r="A6" s="20">
        <v>3</v>
      </c>
      <c r="B6" s="11" t="s">
        <v>8</v>
      </c>
      <c r="C6" s="20" t="s">
        <v>1</v>
      </c>
      <c r="D6" s="26">
        <v>2</v>
      </c>
      <c r="E6" s="8">
        <v>7.66</v>
      </c>
      <c r="F6" s="5">
        <f t="shared" si="0"/>
        <v>15.32</v>
      </c>
    </row>
    <row r="7" spans="1:6" ht="15">
      <c r="A7" s="20">
        <v>4</v>
      </c>
      <c r="B7" s="11" t="s">
        <v>13</v>
      </c>
      <c r="C7" s="20" t="s">
        <v>1</v>
      </c>
      <c r="D7" s="26">
        <v>2</v>
      </c>
      <c r="E7" s="8">
        <v>15.33</v>
      </c>
      <c r="F7" s="5">
        <f t="shared" si="0"/>
        <v>30.66</v>
      </c>
    </row>
    <row r="8" spans="1:6" ht="15">
      <c r="A8" s="20">
        <v>5</v>
      </c>
      <c r="B8" s="11" t="s">
        <v>15</v>
      </c>
      <c r="C8" s="20" t="s">
        <v>1</v>
      </c>
      <c r="D8" s="26">
        <v>17</v>
      </c>
      <c r="E8" s="8">
        <v>0.98</v>
      </c>
      <c r="F8" s="5">
        <f t="shared" si="0"/>
        <v>16.66</v>
      </c>
    </row>
    <row r="9" spans="1:6" ht="15">
      <c r="A9" s="20">
        <v>6</v>
      </c>
      <c r="B9" s="11" t="s">
        <v>16</v>
      </c>
      <c r="C9" s="20" t="s">
        <v>1</v>
      </c>
      <c r="D9" s="26">
        <v>25</v>
      </c>
      <c r="E9" s="8">
        <v>1.03</v>
      </c>
      <c r="F9" s="5">
        <f t="shared" si="0"/>
        <v>25.75</v>
      </c>
    </row>
    <row r="10" spans="1:6" ht="15">
      <c r="A10" s="20">
        <v>7</v>
      </c>
      <c r="B10" s="11" t="s">
        <v>18</v>
      </c>
      <c r="C10" s="20" t="s">
        <v>1</v>
      </c>
      <c r="D10" s="26">
        <v>4</v>
      </c>
      <c r="E10" s="8">
        <v>275.95</v>
      </c>
      <c r="F10" s="5">
        <f t="shared" si="0"/>
        <v>1103.8</v>
      </c>
    </row>
    <row r="11" spans="1:6" ht="15">
      <c r="A11" s="20">
        <v>8</v>
      </c>
      <c r="B11" s="11" t="s">
        <v>22</v>
      </c>
      <c r="C11" s="20" t="s">
        <v>1</v>
      </c>
      <c r="D11" s="26">
        <v>3</v>
      </c>
      <c r="E11" s="8">
        <v>72.35</v>
      </c>
      <c r="F11" s="5">
        <f t="shared" si="0"/>
        <v>217.04999999999998</v>
      </c>
    </row>
    <row r="12" spans="1:6" ht="15">
      <c r="A12" s="20">
        <v>9</v>
      </c>
      <c r="B12" s="11" t="s">
        <v>25</v>
      </c>
      <c r="C12" s="20" t="s">
        <v>10</v>
      </c>
      <c r="D12" s="26">
        <v>1.6</v>
      </c>
      <c r="E12" s="8">
        <v>22.42</v>
      </c>
      <c r="F12" s="5">
        <f t="shared" si="0"/>
        <v>35.87200000000001</v>
      </c>
    </row>
    <row r="13" spans="1:6" ht="15">
      <c r="A13" s="20">
        <v>10</v>
      </c>
      <c r="B13" s="11" t="s">
        <v>32</v>
      </c>
      <c r="C13" s="20" t="s">
        <v>10</v>
      </c>
      <c r="D13" s="26">
        <v>6.64</v>
      </c>
      <c r="E13" s="8">
        <v>36.39</v>
      </c>
      <c r="F13" s="5">
        <f t="shared" si="0"/>
        <v>241.62959999999998</v>
      </c>
    </row>
    <row r="14" spans="1:6" ht="15">
      <c r="A14" s="20">
        <v>11</v>
      </c>
      <c r="B14" s="11" t="s">
        <v>37</v>
      </c>
      <c r="C14" s="20" t="s">
        <v>28</v>
      </c>
      <c r="D14" s="26">
        <v>44</v>
      </c>
      <c r="E14" s="8">
        <v>2.85</v>
      </c>
      <c r="F14" s="5">
        <f t="shared" si="0"/>
        <v>125.4</v>
      </c>
    </row>
    <row r="15" spans="1:6" ht="15">
      <c r="A15" s="20">
        <v>12</v>
      </c>
      <c r="B15" s="11" t="s">
        <v>38</v>
      </c>
      <c r="C15" s="20" t="s">
        <v>28</v>
      </c>
      <c r="D15" s="26">
        <v>165</v>
      </c>
      <c r="E15" s="8">
        <v>37.86</v>
      </c>
      <c r="F15" s="5">
        <f t="shared" si="0"/>
        <v>6246.9</v>
      </c>
    </row>
    <row r="16" spans="1:6" ht="15">
      <c r="A16" s="20">
        <v>13</v>
      </c>
      <c r="B16" s="11" t="s">
        <v>67</v>
      </c>
      <c r="C16" s="20" t="s">
        <v>1</v>
      </c>
      <c r="D16" s="26">
        <v>12</v>
      </c>
      <c r="E16" s="8">
        <v>1.81</v>
      </c>
      <c r="F16" s="5">
        <f t="shared" si="0"/>
        <v>21.72</v>
      </c>
    </row>
    <row r="17" spans="1:6" ht="15">
      <c r="A17" s="20">
        <v>14</v>
      </c>
      <c r="B17" s="11" t="s">
        <v>71</v>
      </c>
      <c r="C17" s="20" t="s">
        <v>1</v>
      </c>
      <c r="D17" s="26">
        <v>4</v>
      </c>
      <c r="E17" s="8">
        <v>8.46</v>
      </c>
      <c r="F17" s="5">
        <f t="shared" si="0"/>
        <v>33.84</v>
      </c>
    </row>
    <row r="18" spans="1:6" ht="15">
      <c r="A18" s="20">
        <v>15</v>
      </c>
      <c r="B18" s="11" t="s">
        <v>73</v>
      </c>
      <c r="C18" s="20" t="s">
        <v>1</v>
      </c>
      <c r="D18" s="26">
        <v>8</v>
      </c>
      <c r="E18" s="8">
        <v>7.93</v>
      </c>
      <c r="F18" s="5">
        <f t="shared" si="0"/>
        <v>63.44</v>
      </c>
    </row>
    <row r="19" spans="1:6" ht="15">
      <c r="A19" s="20">
        <v>16</v>
      </c>
      <c r="B19" s="11" t="s">
        <v>76</v>
      </c>
      <c r="C19" s="20" t="s">
        <v>1</v>
      </c>
      <c r="D19" s="26">
        <v>10</v>
      </c>
      <c r="E19" s="8">
        <v>3.84</v>
      </c>
      <c r="F19" s="5">
        <f aca="true" t="shared" si="1" ref="F19:F35">E19*D19</f>
        <v>38.4</v>
      </c>
    </row>
    <row r="20" spans="1:6" ht="15">
      <c r="A20" s="20">
        <v>17</v>
      </c>
      <c r="B20" s="11" t="s">
        <v>77</v>
      </c>
      <c r="C20" s="20" t="s">
        <v>1</v>
      </c>
      <c r="D20" s="26">
        <v>5</v>
      </c>
      <c r="E20" s="8">
        <v>5.81</v>
      </c>
      <c r="F20" s="5">
        <f t="shared" si="1"/>
        <v>29.049999999999997</v>
      </c>
    </row>
    <row r="21" spans="1:6" ht="15">
      <c r="A21" s="20">
        <v>18</v>
      </c>
      <c r="B21" s="11" t="s">
        <v>79</v>
      </c>
      <c r="C21" s="20" t="s">
        <v>1</v>
      </c>
      <c r="D21" s="26">
        <v>10</v>
      </c>
      <c r="E21" s="8">
        <v>22.83</v>
      </c>
      <c r="F21" s="5">
        <f t="shared" si="1"/>
        <v>228.29999999999998</v>
      </c>
    </row>
    <row r="22" spans="1:6" ht="15">
      <c r="A22" s="20">
        <v>19</v>
      </c>
      <c r="B22" s="11" t="s">
        <v>80</v>
      </c>
      <c r="C22" s="20" t="s">
        <v>1</v>
      </c>
      <c r="D22" s="26">
        <v>8</v>
      </c>
      <c r="E22" s="8">
        <v>48.93</v>
      </c>
      <c r="F22" s="5">
        <f t="shared" si="1"/>
        <v>391.44</v>
      </c>
    </row>
    <row r="23" spans="1:6" ht="15">
      <c r="A23" s="20">
        <v>20</v>
      </c>
      <c r="B23" s="11" t="s">
        <v>84</v>
      </c>
      <c r="C23" s="20" t="s">
        <v>1</v>
      </c>
      <c r="D23" s="26">
        <v>4</v>
      </c>
      <c r="E23" s="8">
        <v>3.62</v>
      </c>
      <c r="F23" s="5">
        <f t="shared" si="1"/>
        <v>14.48</v>
      </c>
    </row>
    <row r="24" spans="1:6" ht="15">
      <c r="A24" s="20">
        <v>21</v>
      </c>
      <c r="B24" s="11" t="s">
        <v>103</v>
      </c>
      <c r="C24" s="20" t="s">
        <v>1</v>
      </c>
      <c r="D24" s="26">
        <v>4</v>
      </c>
      <c r="E24" s="8">
        <v>1.59</v>
      </c>
      <c r="F24" s="5">
        <f t="shared" si="1"/>
        <v>6.36</v>
      </c>
    </row>
    <row r="25" spans="1:6" ht="15">
      <c r="A25" s="20">
        <v>22</v>
      </c>
      <c r="B25" s="11" t="s">
        <v>104</v>
      </c>
      <c r="C25" s="20" t="s">
        <v>1</v>
      </c>
      <c r="D25" s="26">
        <v>4</v>
      </c>
      <c r="E25" s="8">
        <v>1.59</v>
      </c>
      <c r="F25" s="5">
        <f t="shared" si="1"/>
        <v>6.36</v>
      </c>
    </row>
    <row r="26" spans="1:6" ht="15">
      <c r="A26" s="20">
        <v>23</v>
      </c>
      <c r="B26" s="11" t="s">
        <v>107</v>
      </c>
      <c r="C26" s="20" t="s">
        <v>1</v>
      </c>
      <c r="D26" s="26">
        <v>3</v>
      </c>
      <c r="E26" s="8">
        <v>9.21</v>
      </c>
      <c r="F26" s="5">
        <f t="shared" si="1"/>
        <v>27.630000000000003</v>
      </c>
    </row>
    <row r="27" spans="1:6" ht="15">
      <c r="A27" s="20">
        <v>24</v>
      </c>
      <c r="B27" s="11" t="s">
        <v>108</v>
      </c>
      <c r="C27" s="20" t="s">
        <v>1</v>
      </c>
      <c r="D27" s="26">
        <v>4</v>
      </c>
      <c r="E27" s="8">
        <v>42.12</v>
      </c>
      <c r="F27" s="5">
        <f t="shared" si="1"/>
        <v>168.48</v>
      </c>
    </row>
    <row r="28" spans="1:6" ht="15">
      <c r="A28" s="20">
        <v>25</v>
      </c>
      <c r="B28" s="11" t="s">
        <v>110</v>
      </c>
      <c r="C28" s="20" t="s">
        <v>1</v>
      </c>
      <c r="D28" s="26">
        <v>4</v>
      </c>
      <c r="E28" s="8">
        <v>605.77</v>
      </c>
      <c r="F28" s="5">
        <f t="shared" si="1"/>
        <v>2423.08</v>
      </c>
    </row>
    <row r="29" spans="1:6" ht="15">
      <c r="A29" s="20">
        <v>26</v>
      </c>
      <c r="B29" s="11" t="s">
        <v>117</v>
      </c>
      <c r="C29" s="20" t="s">
        <v>1</v>
      </c>
      <c r="D29" s="26">
        <v>10</v>
      </c>
      <c r="E29" s="8">
        <v>25.37</v>
      </c>
      <c r="F29" s="5">
        <f t="shared" si="1"/>
        <v>253.70000000000002</v>
      </c>
    </row>
    <row r="30" spans="1:6" ht="15">
      <c r="A30" s="20">
        <v>27</v>
      </c>
      <c r="B30" s="11" t="s">
        <v>123</v>
      </c>
      <c r="C30" s="20" t="s">
        <v>1</v>
      </c>
      <c r="D30" s="26">
        <v>2</v>
      </c>
      <c r="E30" s="8">
        <v>7.22</v>
      </c>
      <c r="F30" s="5">
        <f t="shared" si="1"/>
        <v>14.44</v>
      </c>
    </row>
    <row r="31" spans="1:6" s="38" customFormat="1" ht="15">
      <c r="A31" s="20">
        <v>28</v>
      </c>
      <c r="B31" s="32" t="s">
        <v>126</v>
      </c>
      <c r="C31" s="31" t="s">
        <v>1</v>
      </c>
      <c r="D31" s="33">
        <v>6</v>
      </c>
      <c r="E31" s="34">
        <v>10.19</v>
      </c>
      <c r="F31" s="39">
        <f t="shared" si="1"/>
        <v>61.14</v>
      </c>
    </row>
    <row r="32" spans="1:6" ht="15">
      <c r="A32" s="20">
        <v>29</v>
      </c>
      <c r="B32" s="11" t="s">
        <v>127</v>
      </c>
      <c r="C32" s="20" t="s">
        <v>1</v>
      </c>
      <c r="D32" s="26">
        <v>27</v>
      </c>
      <c r="E32" s="8">
        <v>12.05</v>
      </c>
      <c r="F32" s="5">
        <f t="shared" si="1"/>
        <v>325.35</v>
      </c>
    </row>
    <row r="33" spans="1:6" ht="15">
      <c r="A33" s="20">
        <v>30</v>
      </c>
      <c r="B33" s="11" t="s">
        <v>133</v>
      </c>
      <c r="C33" s="20" t="s">
        <v>1</v>
      </c>
      <c r="D33" s="26">
        <v>4</v>
      </c>
      <c r="E33" s="8">
        <v>1246.58</v>
      </c>
      <c r="F33" s="5">
        <f t="shared" si="1"/>
        <v>4986.32</v>
      </c>
    </row>
    <row r="34" spans="1:6" ht="15">
      <c r="A34" s="20">
        <v>31</v>
      </c>
      <c r="B34" s="11" t="s">
        <v>137</v>
      </c>
      <c r="C34" s="20" t="s">
        <v>1</v>
      </c>
      <c r="D34" s="26">
        <v>4</v>
      </c>
      <c r="E34" s="8">
        <v>44.55</v>
      </c>
      <c r="F34" s="5">
        <f t="shared" si="1"/>
        <v>178.2</v>
      </c>
    </row>
    <row r="35" spans="1:6" ht="15.75" thickBot="1">
      <c r="A35" s="40">
        <v>32</v>
      </c>
      <c r="B35" s="12" t="s">
        <v>138</v>
      </c>
      <c r="C35" s="40" t="s">
        <v>1</v>
      </c>
      <c r="D35" s="42">
        <v>3</v>
      </c>
      <c r="E35" s="9">
        <v>2.72</v>
      </c>
      <c r="F35" s="6">
        <f t="shared" si="1"/>
        <v>8.16</v>
      </c>
    </row>
    <row r="36" spans="1:6" s="2" customFormat="1" ht="19.5" thickBot="1">
      <c r="A36" s="151" t="s">
        <v>150</v>
      </c>
      <c r="B36" s="152"/>
      <c r="C36" s="152"/>
      <c r="D36" s="168"/>
      <c r="E36" s="154">
        <f>SUM(F4:F35)</f>
        <v>17446.4616</v>
      </c>
      <c r="F36" s="155"/>
    </row>
    <row r="38" spans="1:4" s="1" customFormat="1" ht="15">
      <c r="A38" s="29"/>
      <c r="C38" s="29"/>
      <c r="D38" s="29"/>
    </row>
  </sheetData>
  <sheetProtection/>
  <mergeCells count="8">
    <mergeCell ref="A36:D36"/>
    <mergeCell ref="E36:F36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F3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5.8515625" style="22" bestFit="1" customWidth="1"/>
    <col min="2" max="2" width="44.8515625" style="0" bestFit="1" customWidth="1"/>
    <col min="3" max="3" width="6.00390625" style="22" customWidth="1"/>
    <col min="4" max="4" width="9.28125" style="23" customWidth="1"/>
    <col min="5" max="5" width="10.7109375" style="1" customWidth="1"/>
    <col min="6" max="6" width="11.7109375" style="1" customWidth="1"/>
  </cols>
  <sheetData>
    <row r="1" spans="1:6" s="3" customFormat="1" ht="29.25" thickBot="1">
      <c r="A1" s="156" t="s">
        <v>165</v>
      </c>
      <c r="B1" s="157"/>
      <c r="C1" s="157"/>
      <c r="D1" s="157"/>
      <c r="E1" s="157"/>
      <c r="F1" s="158"/>
    </row>
    <row r="2" spans="1:6" s="13" customFormat="1" ht="15.75">
      <c r="A2" s="159" t="s">
        <v>151</v>
      </c>
      <c r="B2" s="161" t="s">
        <v>152</v>
      </c>
      <c r="C2" s="159" t="s">
        <v>153</v>
      </c>
      <c r="D2" s="163" t="s">
        <v>154</v>
      </c>
      <c r="E2" s="165" t="s">
        <v>157</v>
      </c>
      <c r="F2" s="166"/>
    </row>
    <row r="3" spans="1:6" s="13" customFormat="1" ht="16.5" thickBot="1">
      <c r="A3" s="160"/>
      <c r="B3" s="162"/>
      <c r="C3" s="160"/>
      <c r="D3" s="164"/>
      <c r="E3" s="14" t="s">
        <v>155</v>
      </c>
      <c r="F3" s="15" t="s">
        <v>156</v>
      </c>
    </row>
    <row r="4" spans="1:6" ht="15">
      <c r="A4" s="20">
        <v>1</v>
      </c>
      <c r="B4" s="11" t="s">
        <v>2</v>
      </c>
      <c r="C4" s="20" t="s">
        <v>1</v>
      </c>
      <c r="D4" s="27">
        <v>2</v>
      </c>
      <c r="E4" s="8">
        <v>17.37</v>
      </c>
      <c r="F4" s="5">
        <f aca="true" t="shared" si="0" ref="F4:F21">E4*D4</f>
        <v>34.74</v>
      </c>
    </row>
    <row r="5" spans="1:6" ht="15">
      <c r="A5" s="20">
        <v>2</v>
      </c>
      <c r="B5" s="11" t="s">
        <v>11</v>
      </c>
      <c r="C5" s="20" t="s">
        <v>12</v>
      </c>
      <c r="D5" s="27">
        <v>0.56</v>
      </c>
      <c r="E5" s="8">
        <v>93.17</v>
      </c>
      <c r="F5" s="5">
        <f t="shared" si="0"/>
        <v>52.175200000000004</v>
      </c>
    </row>
    <row r="6" spans="1:6" ht="15">
      <c r="A6" s="20">
        <v>3</v>
      </c>
      <c r="B6" s="11" t="s">
        <v>16</v>
      </c>
      <c r="C6" s="20" t="s">
        <v>1</v>
      </c>
      <c r="D6" s="27">
        <v>6</v>
      </c>
      <c r="E6" s="8">
        <v>1.03</v>
      </c>
      <c r="F6" s="5">
        <f t="shared" si="0"/>
        <v>6.18</v>
      </c>
    </row>
    <row r="7" spans="1:6" ht="15">
      <c r="A7" s="20">
        <v>4</v>
      </c>
      <c r="B7" s="11" t="s">
        <v>18</v>
      </c>
      <c r="C7" s="20" t="s">
        <v>1</v>
      </c>
      <c r="D7" s="27">
        <v>1</v>
      </c>
      <c r="E7" s="8">
        <v>275.95</v>
      </c>
      <c r="F7" s="5">
        <f t="shared" si="0"/>
        <v>275.95</v>
      </c>
    </row>
    <row r="8" spans="1:6" ht="15">
      <c r="A8" s="20">
        <v>5</v>
      </c>
      <c r="B8" s="11" t="s">
        <v>24</v>
      </c>
      <c r="C8" s="20" t="s">
        <v>12</v>
      </c>
      <c r="D8" s="27">
        <v>1</v>
      </c>
      <c r="E8" s="8">
        <v>95.35</v>
      </c>
      <c r="F8" s="5">
        <f t="shared" si="0"/>
        <v>95.35</v>
      </c>
    </row>
    <row r="9" spans="1:6" ht="15">
      <c r="A9" s="20">
        <v>6</v>
      </c>
      <c r="B9" s="11" t="s">
        <v>25</v>
      </c>
      <c r="C9" s="20" t="s">
        <v>10</v>
      </c>
      <c r="D9" s="27">
        <v>0.7</v>
      </c>
      <c r="E9" s="8">
        <v>22.42</v>
      </c>
      <c r="F9" s="5">
        <f t="shared" si="0"/>
        <v>15.694</v>
      </c>
    </row>
    <row r="10" spans="1:6" ht="15">
      <c r="A10" s="20">
        <v>7</v>
      </c>
      <c r="B10" s="11" t="s">
        <v>37</v>
      </c>
      <c r="C10" s="20" t="s">
        <v>28</v>
      </c>
      <c r="D10" s="27">
        <v>11</v>
      </c>
      <c r="E10" s="8">
        <v>2.85</v>
      </c>
      <c r="F10" s="5">
        <f t="shared" si="0"/>
        <v>31.35</v>
      </c>
    </row>
    <row r="11" spans="1:6" ht="15">
      <c r="A11" s="20">
        <v>8</v>
      </c>
      <c r="B11" s="11" t="s">
        <v>38</v>
      </c>
      <c r="C11" s="20" t="s">
        <v>28</v>
      </c>
      <c r="D11" s="27">
        <v>40</v>
      </c>
      <c r="E11" s="8">
        <v>37.86</v>
      </c>
      <c r="F11" s="5">
        <f t="shared" si="0"/>
        <v>1514.4</v>
      </c>
    </row>
    <row r="12" spans="1:6" ht="15">
      <c r="A12" s="20">
        <v>9</v>
      </c>
      <c r="B12" s="11" t="s">
        <v>46</v>
      </c>
      <c r="C12" s="20" t="s">
        <v>47</v>
      </c>
      <c r="D12" s="27">
        <v>7.3</v>
      </c>
      <c r="E12" s="8">
        <v>37</v>
      </c>
      <c r="F12" s="5">
        <f t="shared" si="0"/>
        <v>270.09999999999997</v>
      </c>
    </row>
    <row r="13" spans="1:6" ht="15">
      <c r="A13" s="20">
        <v>10</v>
      </c>
      <c r="B13" s="11" t="s">
        <v>51</v>
      </c>
      <c r="C13" s="20" t="s">
        <v>1</v>
      </c>
      <c r="D13" s="27">
        <v>1</v>
      </c>
      <c r="E13" s="8">
        <v>30.28</v>
      </c>
      <c r="F13" s="5">
        <f t="shared" si="0"/>
        <v>30.28</v>
      </c>
    </row>
    <row r="14" spans="1:6" ht="15">
      <c r="A14" s="20">
        <v>11</v>
      </c>
      <c r="B14" s="11" t="s">
        <v>52</v>
      </c>
      <c r="C14" s="20" t="s">
        <v>1</v>
      </c>
      <c r="D14" s="27">
        <v>1</v>
      </c>
      <c r="E14" s="8">
        <v>32.01</v>
      </c>
      <c r="F14" s="5">
        <f t="shared" si="0"/>
        <v>32.01</v>
      </c>
    </row>
    <row r="15" spans="1:6" ht="15">
      <c r="A15" s="20">
        <v>12</v>
      </c>
      <c r="B15" s="11" t="s">
        <v>57</v>
      </c>
      <c r="C15" s="20" t="s">
        <v>1</v>
      </c>
      <c r="D15" s="27">
        <v>1</v>
      </c>
      <c r="E15" s="8">
        <v>40.47</v>
      </c>
      <c r="F15" s="5">
        <f t="shared" si="0"/>
        <v>40.47</v>
      </c>
    </row>
    <row r="16" spans="1:6" ht="15">
      <c r="A16" s="20">
        <v>13</v>
      </c>
      <c r="B16" s="11" t="s">
        <v>58</v>
      </c>
      <c r="C16" s="20" t="s">
        <v>1</v>
      </c>
      <c r="D16" s="27">
        <v>3</v>
      </c>
      <c r="E16" s="8">
        <v>41.38</v>
      </c>
      <c r="F16" s="5">
        <f t="shared" si="0"/>
        <v>124.14000000000001</v>
      </c>
    </row>
    <row r="17" spans="1:6" ht="15">
      <c r="A17" s="20">
        <v>14</v>
      </c>
      <c r="B17" s="11" t="s">
        <v>59</v>
      </c>
      <c r="C17" s="20" t="s">
        <v>1</v>
      </c>
      <c r="D17" s="27">
        <v>6</v>
      </c>
      <c r="E17" s="8">
        <v>47.11</v>
      </c>
      <c r="F17" s="5">
        <f t="shared" si="0"/>
        <v>282.65999999999997</v>
      </c>
    </row>
    <row r="18" spans="1:6" ht="15">
      <c r="A18" s="20">
        <v>15</v>
      </c>
      <c r="B18" s="11" t="s">
        <v>60</v>
      </c>
      <c r="C18" s="20" t="s">
        <v>1</v>
      </c>
      <c r="D18" s="27">
        <v>4</v>
      </c>
      <c r="E18" s="8">
        <v>49.08</v>
      </c>
      <c r="F18" s="5">
        <f t="shared" si="0"/>
        <v>196.32</v>
      </c>
    </row>
    <row r="19" spans="1:6" ht="15">
      <c r="A19" s="20">
        <v>16</v>
      </c>
      <c r="B19" s="11" t="s">
        <v>67</v>
      </c>
      <c r="C19" s="20" t="s">
        <v>1</v>
      </c>
      <c r="D19" s="27">
        <v>6</v>
      </c>
      <c r="E19" s="8">
        <v>1.81</v>
      </c>
      <c r="F19" s="5">
        <f t="shared" si="0"/>
        <v>10.86</v>
      </c>
    </row>
    <row r="20" spans="1:6" ht="15">
      <c r="A20" s="20">
        <v>17</v>
      </c>
      <c r="B20" s="11" t="s">
        <v>71</v>
      </c>
      <c r="C20" s="20" t="s">
        <v>1</v>
      </c>
      <c r="D20" s="27">
        <v>1</v>
      </c>
      <c r="E20" s="8">
        <v>8.46</v>
      </c>
      <c r="F20" s="5">
        <f t="shared" si="0"/>
        <v>8.46</v>
      </c>
    </row>
    <row r="21" spans="1:6" ht="15">
      <c r="A21" s="20">
        <v>18</v>
      </c>
      <c r="B21" s="11" t="s">
        <v>74</v>
      </c>
      <c r="C21" s="20" t="s">
        <v>1</v>
      </c>
      <c r="D21" s="27">
        <v>8</v>
      </c>
      <c r="E21" s="8">
        <v>17.67</v>
      </c>
      <c r="F21" s="5">
        <f t="shared" si="0"/>
        <v>141.36</v>
      </c>
    </row>
    <row r="22" spans="1:6" ht="15">
      <c r="A22" s="20">
        <v>19</v>
      </c>
      <c r="B22" s="11" t="s">
        <v>76</v>
      </c>
      <c r="C22" s="20" t="s">
        <v>1</v>
      </c>
      <c r="D22" s="27">
        <v>5</v>
      </c>
      <c r="E22" s="8">
        <v>3.84</v>
      </c>
      <c r="F22" s="5">
        <f aca="true" t="shared" si="1" ref="F22:F34">E22*D22</f>
        <v>19.2</v>
      </c>
    </row>
    <row r="23" spans="1:6" ht="15">
      <c r="A23" s="20">
        <v>20</v>
      </c>
      <c r="B23" s="11" t="s">
        <v>77</v>
      </c>
      <c r="C23" s="20" t="s">
        <v>1</v>
      </c>
      <c r="D23" s="27">
        <v>2</v>
      </c>
      <c r="E23" s="8">
        <v>5.81</v>
      </c>
      <c r="F23" s="5">
        <f t="shared" si="1"/>
        <v>11.62</v>
      </c>
    </row>
    <row r="24" spans="1:6" ht="15">
      <c r="A24" s="20">
        <v>21</v>
      </c>
      <c r="B24" s="11" t="s">
        <v>79</v>
      </c>
      <c r="C24" s="20" t="s">
        <v>1</v>
      </c>
      <c r="D24" s="27">
        <v>4</v>
      </c>
      <c r="E24" s="8">
        <v>22.83</v>
      </c>
      <c r="F24" s="5">
        <f t="shared" si="1"/>
        <v>91.32</v>
      </c>
    </row>
    <row r="25" spans="1:6" ht="15">
      <c r="A25" s="20">
        <v>22</v>
      </c>
      <c r="B25" s="11" t="s">
        <v>103</v>
      </c>
      <c r="C25" s="20" t="s">
        <v>1</v>
      </c>
      <c r="D25" s="27">
        <v>1</v>
      </c>
      <c r="E25" s="8">
        <v>1.59</v>
      </c>
      <c r="F25" s="5">
        <f t="shared" si="1"/>
        <v>1.59</v>
      </c>
    </row>
    <row r="26" spans="1:6" ht="15">
      <c r="A26" s="20">
        <v>23</v>
      </c>
      <c r="B26" s="11" t="s">
        <v>104</v>
      </c>
      <c r="C26" s="20" t="s">
        <v>1</v>
      </c>
      <c r="D26" s="27">
        <v>1</v>
      </c>
      <c r="E26" s="8">
        <v>1.59</v>
      </c>
      <c r="F26" s="5">
        <f t="shared" si="1"/>
        <v>1.59</v>
      </c>
    </row>
    <row r="27" spans="1:6" ht="15">
      <c r="A27" s="20">
        <v>24</v>
      </c>
      <c r="B27" s="11" t="s">
        <v>108</v>
      </c>
      <c r="C27" s="20" t="s">
        <v>1</v>
      </c>
      <c r="D27" s="27">
        <v>1</v>
      </c>
      <c r="E27" s="8">
        <v>42.12</v>
      </c>
      <c r="F27" s="5">
        <f t="shared" si="1"/>
        <v>42.12</v>
      </c>
    </row>
    <row r="28" spans="1:6" ht="15">
      <c r="A28" s="20">
        <v>25</v>
      </c>
      <c r="B28" s="11" t="s">
        <v>110</v>
      </c>
      <c r="C28" s="20" t="s">
        <v>1</v>
      </c>
      <c r="D28" s="27">
        <v>1</v>
      </c>
      <c r="E28" s="8">
        <v>605.77</v>
      </c>
      <c r="F28" s="5">
        <f t="shared" si="1"/>
        <v>605.77</v>
      </c>
    </row>
    <row r="29" spans="1:6" ht="15">
      <c r="A29" s="20">
        <v>26</v>
      </c>
      <c r="B29" s="11" t="s">
        <v>117</v>
      </c>
      <c r="C29" s="20" t="s">
        <v>1</v>
      </c>
      <c r="D29" s="27">
        <v>4</v>
      </c>
      <c r="E29" s="8">
        <v>25.37</v>
      </c>
      <c r="F29" s="5">
        <f t="shared" si="1"/>
        <v>101.48</v>
      </c>
    </row>
    <row r="30" spans="1:6" ht="15">
      <c r="A30" s="20">
        <v>27</v>
      </c>
      <c r="B30" s="11" t="s">
        <v>121</v>
      </c>
      <c r="C30" s="20" t="s">
        <v>1</v>
      </c>
      <c r="D30" s="27">
        <v>10</v>
      </c>
      <c r="E30" s="8">
        <v>4.76</v>
      </c>
      <c r="F30" s="5">
        <f t="shared" si="1"/>
        <v>47.599999999999994</v>
      </c>
    </row>
    <row r="31" spans="1:6" ht="15">
      <c r="A31" s="20">
        <v>28</v>
      </c>
      <c r="B31" s="11" t="s">
        <v>122</v>
      </c>
      <c r="C31" s="20" t="s">
        <v>1</v>
      </c>
      <c r="D31" s="27">
        <v>19</v>
      </c>
      <c r="E31" s="8">
        <v>6.12</v>
      </c>
      <c r="F31" s="5">
        <f t="shared" si="1"/>
        <v>116.28</v>
      </c>
    </row>
    <row r="32" spans="1:6" s="38" customFormat="1" ht="15">
      <c r="A32" s="20">
        <v>29</v>
      </c>
      <c r="B32" s="32" t="s">
        <v>126</v>
      </c>
      <c r="C32" s="31" t="s">
        <v>1</v>
      </c>
      <c r="D32" s="35">
        <v>6</v>
      </c>
      <c r="E32" s="34">
        <v>10.19</v>
      </c>
      <c r="F32" s="39">
        <f t="shared" si="1"/>
        <v>61.14</v>
      </c>
    </row>
    <row r="33" spans="1:6" ht="15">
      <c r="A33" s="20">
        <v>30</v>
      </c>
      <c r="B33" s="11" t="s">
        <v>132</v>
      </c>
      <c r="C33" s="20" t="s">
        <v>1</v>
      </c>
      <c r="D33" s="27">
        <v>1</v>
      </c>
      <c r="E33" s="8">
        <v>4462.56</v>
      </c>
      <c r="F33" s="5">
        <f t="shared" si="1"/>
        <v>4462.56</v>
      </c>
    </row>
    <row r="34" spans="1:6" ht="15.75" thickBot="1">
      <c r="A34" s="40">
        <v>31</v>
      </c>
      <c r="B34" s="12" t="s">
        <v>137</v>
      </c>
      <c r="C34" s="40" t="s">
        <v>1</v>
      </c>
      <c r="D34" s="43">
        <v>1</v>
      </c>
      <c r="E34" s="8">
        <v>44.55</v>
      </c>
      <c r="F34" s="5">
        <f t="shared" si="1"/>
        <v>44.55</v>
      </c>
    </row>
    <row r="35" spans="1:6" s="2" customFormat="1" ht="19.5" thickBot="1">
      <c r="A35" s="151" t="s">
        <v>150</v>
      </c>
      <c r="B35" s="152"/>
      <c r="C35" s="152"/>
      <c r="D35" s="153"/>
      <c r="E35" s="154">
        <f>SUM(F4:F34)</f>
        <v>8769.319200000002</v>
      </c>
      <c r="F35" s="155"/>
    </row>
    <row r="37" spans="1:4" s="1" customFormat="1" ht="15">
      <c r="A37" s="29"/>
      <c r="C37" s="29"/>
      <c r="D37" s="29"/>
    </row>
  </sheetData>
  <sheetProtection/>
  <mergeCells count="8">
    <mergeCell ref="A35:D35"/>
    <mergeCell ref="E35:F35"/>
    <mergeCell ref="A1:F1"/>
    <mergeCell ref="A2:A3"/>
    <mergeCell ref="B2:B3"/>
    <mergeCell ref="C2:C3"/>
    <mergeCell ref="D2:D3"/>
    <mergeCell ref="E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Thiago</cp:lastModifiedBy>
  <cp:lastPrinted>2016-03-11T19:54:16Z</cp:lastPrinted>
  <dcterms:created xsi:type="dcterms:W3CDTF">2016-01-25T15:52:02Z</dcterms:created>
  <dcterms:modified xsi:type="dcterms:W3CDTF">2016-03-11T19:55:05Z</dcterms:modified>
  <cp:category/>
  <cp:version/>
  <cp:contentType/>
  <cp:contentStatus/>
</cp:coreProperties>
</file>